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515" windowHeight="5190" activeTab="0"/>
  </bookViews>
  <sheets>
    <sheet name="Férfi ücs" sheetId="1" r:id="rId1"/>
    <sheet name="Női ücs." sheetId="2" r:id="rId2"/>
    <sheet name="férfi s.a." sheetId="3" r:id="rId3"/>
    <sheet name="férfi s.c." sheetId="4" r:id="rId4"/>
    <sheet name="férfi s.b." sheetId="5" r:id="rId5"/>
    <sheet name="Női S." sheetId="6" r:id="rId6"/>
  </sheets>
  <definedNames>
    <definedName name="_xlnm._FilterDatabase" localSheetId="2" hidden="1">'férfi s.a.'!$B$4:$F$17</definedName>
    <definedName name="_xlnm._FilterDatabase" localSheetId="4" hidden="1">'férfi s.b.'!$A$5:$E$19</definedName>
    <definedName name="_xlnm._FilterDatabase" localSheetId="0" hidden="1">'Férfi ücs'!$C$2:$G$43</definedName>
    <definedName name="_xlnm._FilterDatabase" localSheetId="1" hidden="1">'Női ücs.'!$C$2:$F$23</definedName>
  </definedNames>
  <calcPr fullCalcOnLoad="1"/>
</workbook>
</file>

<file path=xl/sharedStrings.xml><?xml version="1.0" encoding="utf-8"?>
<sst xmlns="http://schemas.openxmlformats.org/spreadsheetml/2006/main" count="844" uniqueCount="188">
  <si>
    <t>Mrena János</t>
  </si>
  <si>
    <t>Ajkai Al</t>
  </si>
  <si>
    <t>Név</t>
  </si>
  <si>
    <t>Vállalat</t>
  </si>
  <si>
    <t>Üres</t>
  </si>
  <si>
    <t>Eredmény</t>
  </si>
  <si>
    <t>Gömbi Márton</t>
  </si>
  <si>
    <t>Varga Zoltán</t>
  </si>
  <si>
    <t>Csilinkó Imre</t>
  </si>
  <si>
    <t>Egis</t>
  </si>
  <si>
    <t>Fekete Mátyás</t>
  </si>
  <si>
    <t>Hering Zsolt</t>
  </si>
  <si>
    <t>Fleisz Attila</t>
  </si>
  <si>
    <t>Holló László</t>
  </si>
  <si>
    <t>Forgó József</t>
  </si>
  <si>
    <t>Pálnok János</t>
  </si>
  <si>
    <t>Pöstényi Béla</t>
  </si>
  <si>
    <t>Pöstényi Zoltán</t>
  </si>
  <si>
    <t>PKDSZ</t>
  </si>
  <si>
    <t>Női.Ü.CS</t>
  </si>
  <si>
    <t>üres</t>
  </si>
  <si>
    <t>eredmény</t>
  </si>
  <si>
    <t>Magda Lilla</t>
  </si>
  <si>
    <t>Huntsmann.</t>
  </si>
  <si>
    <t>Sipos Ági</t>
  </si>
  <si>
    <t>Kazincbarcika</t>
  </si>
  <si>
    <t>Gacsalné Irén</t>
  </si>
  <si>
    <t>Tóth Lászlóné</t>
  </si>
  <si>
    <t>Kajtár Andrea</t>
  </si>
  <si>
    <t>Simkóné Mónika</t>
  </si>
  <si>
    <t>Czimer I. né</t>
  </si>
  <si>
    <t>Pálovics L. né</t>
  </si>
  <si>
    <t>férfi s.a.</t>
  </si>
  <si>
    <t>Válllat</t>
  </si>
  <si>
    <t>Antal Rezső</t>
  </si>
  <si>
    <t>Farkas László</t>
  </si>
  <si>
    <t>Férfi s.c.</t>
  </si>
  <si>
    <t>Szabó Béla</t>
  </si>
  <si>
    <t>VEGYT.</t>
  </si>
  <si>
    <t>Virga Béla</t>
  </si>
  <si>
    <t>Főgáz</t>
  </si>
  <si>
    <t>Majoros András</t>
  </si>
  <si>
    <t>Keserű Antal</t>
  </si>
  <si>
    <t>Huntsmann</t>
  </si>
  <si>
    <t>Csizsek Miklós</t>
  </si>
  <si>
    <t>Borbándi Szabolcs</t>
  </si>
  <si>
    <t>Branyiczky Endre</t>
  </si>
  <si>
    <t>Dibáczy Attila</t>
  </si>
  <si>
    <t>Kiss Zsolt</t>
  </si>
  <si>
    <t xml:space="preserve">Erdősi János </t>
  </si>
  <si>
    <t>Vegyterv</t>
  </si>
  <si>
    <t>Bali István</t>
  </si>
  <si>
    <t>Férfi S. B</t>
  </si>
  <si>
    <t>Gulyás Alfréd</t>
  </si>
  <si>
    <t>Ronkay Ede</t>
  </si>
  <si>
    <t>Vegyt</t>
  </si>
  <si>
    <t>Burkódi Mónika</t>
  </si>
  <si>
    <t>Bali Zsuzsanna</t>
  </si>
  <si>
    <t>Bali Istvánné</t>
  </si>
  <si>
    <t>Medgyesi László</t>
  </si>
  <si>
    <t>Trizna Dezső</t>
  </si>
  <si>
    <t>Kocsárdi István</t>
  </si>
  <si>
    <t>Kazincb</t>
  </si>
  <si>
    <t>Szapora József</t>
  </si>
  <si>
    <t>Valovics István</t>
  </si>
  <si>
    <t>Női S.</t>
  </si>
  <si>
    <t xml:space="preserve">Név </t>
  </si>
  <si>
    <t>Vajda Istvánné</t>
  </si>
  <si>
    <t>Varga Éva</t>
  </si>
  <si>
    <t>Nagyné F Mária</t>
  </si>
  <si>
    <t>Teva</t>
  </si>
  <si>
    <t>Szabóné L. Erzsébet</t>
  </si>
  <si>
    <t>Szabó Ilona</t>
  </si>
  <si>
    <t>Südi Erika</t>
  </si>
  <si>
    <t>Nitrogén-Pét</t>
  </si>
  <si>
    <t>Kuczi Mária</t>
  </si>
  <si>
    <t>Szemenyei Károlyné</t>
  </si>
  <si>
    <t>Szemenyei Gitta</t>
  </si>
  <si>
    <t>Csapat végeredmény</t>
  </si>
  <si>
    <t>Női. Páros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</si>
  <si>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</si>
  <si>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</si>
  <si>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</si>
  <si>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</si>
  <si>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</si>
  <si>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</si>
  <si>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</si>
  <si>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</si>
  <si>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</si>
  <si>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Konkoly Csabáné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</si>
  <si>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</si>
  <si>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</si>
  <si>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</si>
  <si>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</si>
  <si>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</si>
  <si>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</si>
  <si>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</si>
  <si>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</si>
  <si>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</si>
  <si>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</si>
  <si>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</si>
  <si>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Medve József</t>
  </si>
  <si>
    <t>Gecse Ferenc</t>
  </si>
  <si>
    <t>Nagy Mihály</t>
  </si>
  <si>
    <t>TEVA-Debrecen</t>
  </si>
  <si>
    <t>Hajduffy Csaba</t>
  </si>
  <si>
    <t>Molnár László</t>
  </si>
  <si>
    <t>Hajtó Zoltán</t>
  </si>
  <si>
    <t>Dankó Csaba</t>
  </si>
  <si>
    <t>Hárshegyi Zsolt</t>
  </si>
  <si>
    <t>Helyezés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</si>
  <si>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</si>
  <si>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</si>
  <si>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</si>
  <si>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</si>
  <si>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</si>
  <si>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</si>
  <si>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</si>
  <si>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</si>
  <si>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</si>
  <si>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</si>
  <si>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Kőszegi György</t>
  </si>
  <si>
    <t>RG Budapest</t>
  </si>
  <si>
    <t>ifj. Kőszegi György</t>
  </si>
  <si>
    <t>Strieber Attila</t>
  </si>
  <si>
    <t>Horváth Imre</t>
  </si>
  <si>
    <t>RG-Budapest</t>
  </si>
  <si>
    <t>Mazák Imréné</t>
  </si>
  <si>
    <t>Turza Lászlóné</t>
  </si>
  <si>
    <t>Kissné S. Katalin</t>
  </si>
  <si>
    <t>Sanda Lászlóné</t>
  </si>
  <si>
    <t>Wimmer Sándor</t>
  </si>
  <si>
    <t>Podlócz István</t>
  </si>
  <si>
    <t>Molnár József</t>
  </si>
  <si>
    <t>Kbarcika</t>
  </si>
  <si>
    <t>31.</t>
  </si>
  <si>
    <t>32.</t>
  </si>
  <si>
    <t>33.</t>
  </si>
  <si>
    <t>34.</t>
  </si>
  <si>
    <t>Gelencsér András</t>
  </si>
  <si>
    <t>Balogh Tibor</t>
  </si>
  <si>
    <t>Horváth László</t>
  </si>
  <si>
    <t>Nagy Károly</t>
  </si>
  <si>
    <t>Tóth Ernő</t>
  </si>
  <si>
    <t>Krivik István</t>
  </si>
  <si>
    <t>Demkó Imre</t>
  </si>
  <si>
    <t>Rajki József</t>
  </si>
  <si>
    <t>DÖNTŐBE JUTOTTAK</t>
  </si>
  <si>
    <t>DÖNTŐSÖK</t>
  </si>
  <si>
    <t>Férfi S.B Páros</t>
  </si>
  <si>
    <t>Hajtó János</t>
  </si>
  <si>
    <t>Szántó József</t>
  </si>
  <si>
    <t>Szoboszlai Gábor</t>
  </si>
  <si>
    <t>Luther László</t>
  </si>
  <si>
    <t>Bíró Zoltán</t>
  </si>
  <si>
    <t>Szoboszlai István</t>
  </si>
  <si>
    <t>Batki István</t>
  </si>
  <si>
    <t>Férfi S.A Páros</t>
  </si>
  <si>
    <t>Mészáros Tamás</t>
  </si>
  <si>
    <t>Demkó Levente</t>
  </si>
  <si>
    <t>Dudás András</t>
  </si>
  <si>
    <t>Ragályi Gábor</t>
  </si>
  <si>
    <t>Kin Gábor</t>
  </si>
  <si>
    <t>Csinyi Gábor</t>
  </si>
  <si>
    <t>Gál Áron</t>
  </si>
  <si>
    <t>Gyenes Lajos</t>
  </si>
  <si>
    <t>Férfi. Páros</t>
  </si>
  <si>
    <t>Fögáz</t>
  </si>
  <si>
    <t>35.</t>
  </si>
  <si>
    <t>36.</t>
  </si>
  <si>
    <t>37.</t>
  </si>
  <si>
    <t>38.</t>
  </si>
  <si>
    <t>39.</t>
  </si>
  <si>
    <t>40.</t>
  </si>
  <si>
    <t>Férfi Ü.CS.</t>
  </si>
  <si>
    <t xml:space="preserve">Női S. egyéni </t>
  </si>
  <si>
    <t xml:space="preserve">Női S. egyéni összetett </t>
  </si>
  <si>
    <t>Férfi S. B egyéni</t>
  </si>
  <si>
    <t>Női.Ü.CS egyéni</t>
  </si>
  <si>
    <t>Mulicz Mária</t>
  </si>
  <si>
    <t>Női.Ü.CS összetett</t>
  </si>
  <si>
    <t>Férfi Ü.CS. egyéni</t>
  </si>
  <si>
    <t>Férfi Ü.CS. összetett</t>
  </si>
  <si>
    <t>Férfi S. B összetett</t>
  </si>
  <si>
    <t>Férfi s.c. egyéni</t>
  </si>
  <si>
    <t>Férfi s.c. összetett</t>
  </si>
  <si>
    <t>férfi s.a. egyéni</t>
  </si>
  <si>
    <t>férfi s.a. összetett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</si>
</sst>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right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horizontal="right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left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right"/>
    </xf>
    <xf numFmtId="0" fontId="40" fillId="0" borderId="12" xfId="0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right"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5" xfId="0" applyFont="1" applyBorder="1" applyAlignment="1">
      <alignment horizontal="center" vertical="center" textRotation="90"/>
    </xf>
    <xf numFmtId="0" fontId="42" fillId="0" borderId="16" xfId="0" applyFont="1" applyBorder="1" applyAlignment="1">
      <alignment horizontal="center" vertical="center" textRotation="90"/>
    </xf>
    <xf numFmtId="0" fontId="42" fillId="0" borderId="17" xfId="0" applyFont="1" applyBorder="1" applyAlignment="1">
      <alignment horizontal="center" vertical="center" textRotation="90"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36" fillId="0" borderId="15" xfId="0" applyFont="1" applyBorder="1" applyAlignment="1">
      <alignment horizontal="center" vertical="center" textRotation="90"/>
    </xf>
    <xf numFmtId="0" fontId="36" fillId="0" borderId="16" xfId="0" applyFont="1" applyBorder="1" applyAlignment="1">
      <alignment horizontal="center" vertical="center" textRotation="90"/>
    </xf>
    <xf numFmtId="0" fontId="36" fillId="0" borderId="17" xfId="0" applyFont="1" applyBorder="1" applyAlignment="1">
      <alignment horizontal="center" vertical="center" textRotation="90"/>
    </xf>
    <xf numFmtId="0" fontId="40" fillId="0" borderId="0" xfId="0" applyFont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2" width="0.13671875" style="0" customWidth="1"/>
    <col min="3" max="3" width="13.8515625" style="14" bestFit="1" customWidth="1"/>
    <col min="4" max="4" width="22.7109375" style="4" customWidth="1"/>
    <col min="5" max="5" width="20.8515625" style="0" customWidth="1"/>
    <col min="6" max="6" width="11.140625" style="3" bestFit="1" customWidth="1"/>
    <col min="7" max="7" width="18.421875" style="0" customWidth="1"/>
    <col min="13" max="13" width="11.7109375" style="0" bestFit="1" customWidth="1"/>
    <col min="14" max="14" width="22.00390625" style="0" bestFit="1" customWidth="1"/>
    <col min="15" max="15" width="15.28125" style="0" customWidth="1"/>
    <col min="16" max="16" width="6.57421875" style="0" bestFit="1" customWidth="1"/>
    <col min="17" max="17" width="13.8515625" style="0" customWidth="1"/>
  </cols>
  <sheetData>
    <row r="1" spans="1:19" ht="33.75">
      <c r="A1" s="65" t="s">
        <v>174</v>
      </c>
      <c r="B1" s="65"/>
      <c r="C1" s="66"/>
      <c r="D1" s="66"/>
      <c r="E1" s="66"/>
      <c r="F1" s="66"/>
      <c r="G1" s="66"/>
      <c r="M1" s="65" t="s">
        <v>181</v>
      </c>
      <c r="N1" s="65"/>
      <c r="O1" s="66"/>
      <c r="P1" s="66"/>
      <c r="Q1" s="66"/>
      <c r="R1" s="66"/>
      <c r="S1" s="66"/>
    </row>
    <row r="2" spans="3:7" s="18" customFormat="1" ht="19.5" thickBot="1">
      <c r="C2" s="19" t="s">
        <v>110</v>
      </c>
      <c r="D2" s="53" t="s">
        <v>2</v>
      </c>
      <c r="E2" s="18" t="s">
        <v>3</v>
      </c>
      <c r="F2" s="43" t="s">
        <v>4</v>
      </c>
      <c r="G2" s="18" t="s">
        <v>5</v>
      </c>
    </row>
    <row r="3" spans="3:17" s="1" customFormat="1" ht="18.75">
      <c r="C3" s="31" t="s">
        <v>80</v>
      </c>
      <c r="D3" s="56" t="s">
        <v>161</v>
      </c>
      <c r="E3" s="32" t="s">
        <v>134</v>
      </c>
      <c r="F3" s="57">
        <v>3</v>
      </c>
      <c r="G3" s="32">
        <v>221</v>
      </c>
      <c r="H3" s="70" t="s">
        <v>147</v>
      </c>
      <c r="M3" s="19" t="s">
        <v>110</v>
      </c>
      <c r="N3" s="43" t="s">
        <v>2</v>
      </c>
      <c r="O3" s="43" t="s">
        <v>3</v>
      </c>
      <c r="P3" s="43" t="s">
        <v>4</v>
      </c>
      <c r="Q3" s="43" t="s">
        <v>5</v>
      </c>
    </row>
    <row r="4" spans="3:13" s="1" customFormat="1" ht="18.75">
      <c r="C4" s="34" t="s">
        <v>81</v>
      </c>
      <c r="D4" s="58" t="s">
        <v>0</v>
      </c>
      <c r="E4" s="35" t="s">
        <v>1</v>
      </c>
      <c r="F4" s="59">
        <v>3</v>
      </c>
      <c r="G4" s="35">
        <v>215</v>
      </c>
      <c r="H4" s="71"/>
      <c r="M4" s="9"/>
    </row>
    <row r="5" spans="3:17" s="1" customFormat="1" ht="18.75">
      <c r="C5" s="34" t="s">
        <v>82</v>
      </c>
      <c r="D5" s="58" t="s">
        <v>160</v>
      </c>
      <c r="E5" s="35" t="s">
        <v>50</v>
      </c>
      <c r="F5" s="59">
        <v>7</v>
      </c>
      <c r="G5" s="35">
        <v>212</v>
      </c>
      <c r="H5" s="71"/>
      <c r="M5" s="9" t="s">
        <v>80</v>
      </c>
      <c r="N5" s="58" t="s">
        <v>6</v>
      </c>
      <c r="O5" s="35" t="s">
        <v>1</v>
      </c>
      <c r="P5" s="1">
        <v>1</v>
      </c>
      <c r="Q5" s="1">
        <v>236</v>
      </c>
    </row>
    <row r="6" spans="3:17" s="1" customFormat="1" ht="18.75">
      <c r="C6" s="34" t="s">
        <v>83</v>
      </c>
      <c r="D6" s="58" t="s">
        <v>162</v>
      </c>
      <c r="E6" s="35" t="s">
        <v>134</v>
      </c>
      <c r="F6" s="59">
        <v>5</v>
      </c>
      <c r="G6" s="35">
        <v>211</v>
      </c>
      <c r="H6" s="71"/>
      <c r="M6" s="9" t="s">
        <v>81</v>
      </c>
      <c r="N6" s="58" t="s">
        <v>160</v>
      </c>
      <c r="O6" s="35" t="s">
        <v>50</v>
      </c>
      <c r="P6" s="1">
        <v>4</v>
      </c>
      <c r="Q6" s="1">
        <v>207</v>
      </c>
    </row>
    <row r="7" spans="3:17" s="1" customFormat="1" ht="18.75">
      <c r="C7" s="34" t="s">
        <v>84</v>
      </c>
      <c r="D7" s="58" t="s">
        <v>106</v>
      </c>
      <c r="E7" s="35" t="s">
        <v>74</v>
      </c>
      <c r="F7" s="59">
        <v>4</v>
      </c>
      <c r="G7" s="35">
        <v>207</v>
      </c>
      <c r="H7" s="71"/>
      <c r="M7" s="9" t="s">
        <v>82</v>
      </c>
      <c r="N7" s="58" t="s">
        <v>162</v>
      </c>
      <c r="O7" s="35" t="s">
        <v>134</v>
      </c>
      <c r="P7" s="1">
        <v>2</v>
      </c>
      <c r="Q7" s="1">
        <v>183</v>
      </c>
    </row>
    <row r="8" spans="3:17" s="1" customFormat="1" ht="18.75">
      <c r="C8" s="34" t="s">
        <v>85</v>
      </c>
      <c r="D8" s="58" t="s">
        <v>125</v>
      </c>
      <c r="E8" s="35" t="s">
        <v>122</v>
      </c>
      <c r="F8" s="59">
        <v>4</v>
      </c>
      <c r="G8" s="35">
        <v>205</v>
      </c>
      <c r="H8" s="71"/>
      <c r="M8" s="9" t="s">
        <v>83</v>
      </c>
      <c r="N8" s="58" t="s">
        <v>161</v>
      </c>
      <c r="O8" s="35" t="s">
        <v>134</v>
      </c>
      <c r="P8" s="1">
        <v>4</v>
      </c>
      <c r="Q8" s="1">
        <v>178</v>
      </c>
    </row>
    <row r="9" spans="3:17" s="1" customFormat="1" ht="18.75">
      <c r="C9" s="34" t="s">
        <v>86</v>
      </c>
      <c r="D9" s="58" t="s">
        <v>6</v>
      </c>
      <c r="E9" s="35" t="s">
        <v>1</v>
      </c>
      <c r="F9" s="59">
        <v>5</v>
      </c>
      <c r="G9" s="35">
        <v>205</v>
      </c>
      <c r="H9" s="71"/>
      <c r="M9" s="9" t="s">
        <v>84</v>
      </c>
      <c r="N9" s="58" t="s">
        <v>0</v>
      </c>
      <c r="O9" s="35" t="s">
        <v>1</v>
      </c>
      <c r="P9" s="1">
        <v>9</v>
      </c>
      <c r="Q9" s="1">
        <v>173</v>
      </c>
    </row>
    <row r="10" spans="3:17" s="1" customFormat="1" ht="19.5" thickBot="1">
      <c r="C10" s="37" t="s">
        <v>87</v>
      </c>
      <c r="D10" s="60" t="s">
        <v>123</v>
      </c>
      <c r="E10" s="38" t="s">
        <v>122</v>
      </c>
      <c r="F10" s="61">
        <v>1</v>
      </c>
      <c r="G10" s="38">
        <v>201</v>
      </c>
      <c r="H10" s="72"/>
      <c r="M10" s="9" t="s">
        <v>85</v>
      </c>
      <c r="N10" s="58" t="s">
        <v>123</v>
      </c>
      <c r="O10" s="35" t="s">
        <v>122</v>
      </c>
      <c r="P10" s="1">
        <v>5</v>
      </c>
      <c r="Q10" s="1">
        <v>170</v>
      </c>
    </row>
    <row r="11" spans="3:17" s="1" customFormat="1" ht="18.75">
      <c r="C11" s="13" t="s">
        <v>88</v>
      </c>
      <c r="D11" s="54" t="s">
        <v>159</v>
      </c>
      <c r="E11" s="1" t="s">
        <v>134</v>
      </c>
      <c r="F11" s="9">
        <v>2</v>
      </c>
      <c r="G11" s="1">
        <v>201</v>
      </c>
      <c r="M11" s="9" t="s">
        <v>86</v>
      </c>
      <c r="N11" s="58" t="s">
        <v>125</v>
      </c>
      <c r="O11" s="35" t="s">
        <v>122</v>
      </c>
      <c r="P11" s="1">
        <v>7</v>
      </c>
      <c r="Q11" s="1">
        <v>162</v>
      </c>
    </row>
    <row r="12" spans="3:17" s="1" customFormat="1" ht="18.75">
      <c r="C12" s="13" t="s">
        <v>90</v>
      </c>
      <c r="D12" s="54" t="s">
        <v>7</v>
      </c>
      <c r="E12" s="1" t="s">
        <v>1</v>
      </c>
      <c r="F12" s="9">
        <v>7</v>
      </c>
      <c r="G12" s="1">
        <v>200</v>
      </c>
      <c r="M12" s="9" t="s">
        <v>87</v>
      </c>
      <c r="N12" s="58" t="s">
        <v>106</v>
      </c>
      <c r="O12" s="35" t="s">
        <v>74</v>
      </c>
      <c r="P12" s="1">
        <v>5</v>
      </c>
      <c r="Q12" s="1">
        <v>158</v>
      </c>
    </row>
    <row r="13" spans="3:19" s="1" customFormat="1" ht="24" customHeight="1">
      <c r="C13" s="13" t="s">
        <v>91</v>
      </c>
      <c r="D13" s="54" t="s">
        <v>8</v>
      </c>
      <c r="E13" s="1" t="s">
        <v>9</v>
      </c>
      <c r="F13" s="9">
        <v>2</v>
      </c>
      <c r="G13" s="1">
        <v>199</v>
      </c>
      <c r="M13" s="63"/>
      <c r="N13" s="63"/>
      <c r="O13" s="6"/>
      <c r="P13" s="6"/>
      <c r="Q13" s="6"/>
      <c r="R13" s="6"/>
      <c r="S13" s="6"/>
    </row>
    <row r="14" spans="3:7" s="1" customFormat="1" ht="18.75">
      <c r="C14" s="13" t="s">
        <v>92</v>
      </c>
      <c r="D14" s="54" t="s">
        <v>10</v>
      </c>
      <c r="E14" s="1" t="s">
        <v>9</v>
      </c>
      <c r="F14" s="9">
        <v>3</v>
      </c>
      <c r="G14" s="1">
        <v>198</v>
      </c>
    </row>
    <row r="15" spans="3:7" s="1" customFormat="1" ht="18.75">
      <c r="C15" s="13" t="s">
        <v>93</v>
      </c>
      <c r="D15" s="54" t="s">
        <v>11</v>
      </c>
      <c r="E15" s="1" t="s">
        <v>9</v>
      </c>
      <c r="F15" s="9">
        <v>4</v>
      </c>
      <c r="G15" s="1">
        <v>197</v>
      </c>
    </row>
    <row r="16" spans="3:19" s="1" customFormat="1" ht="33.75">
      <c r="C16" s="13" t="s">
        <v>94</v>
      </c>
      <c r="D16" s="54" t="s">
        <v>44</v>
      </c>
      <c r="E16" s="1" t="s">
        <v>43</v>
      </c>
      <c r="F16" s="9">
        <v>4</v>
      </c>
      <c r="G16" s="1">
        <v>197</v>
      </c>
      <c r="M16" s="65" t="s">
        <v>182</v>
      </c>
      <c r="N16" s="65"/>
      <c r="O16" s="66"/>
      <c r="P16" s="66"/>
      <c r="Q16" s="66"/>
      <c r="R16" s="66"/>
      <c r="S16" s="66"/>
    </row>
    <row r="17" spans="3:7" s="1" customFormat="1" ht="18.75">
      <c r="C17" s="13" t="s">
        <v>95</v>
      </c>
      <c r="D17" s="54" t="s">
        <v>108</v>
      </c>
      <c r="E17" s="1" t="s">
        <v>104</v>
      </c>
      <c r="F17" s="9">
        <v>6</v>
      </c>
      <c r="G17" s="1">
        <v>195</v>
      </c>
    </row>
    <row r="18" spans="3:17" s="1" customFormat="1" ht="18.75">
      <c r="C18" s="13" t="s">
        <v>96</v>
      </c>
      <c r="D18" s="54" t="s">
        <v>12</v>
      </c>
      <c r="E18" s="1" t="s">
        <v>1</v>
      </c>
      <c r="F18" s="9">
        <v>3</v>
      </c>
      <c r="G18" s="1">
        <v>194</v>
      </c>
      <c r="M18" s="19" t="s">
        <v>110</v>
      </c>
      <c r="N18" s="43" t="s">
        <v>2</v>
      </c>
      <c r="O18" s="43" t="s">
        <v>3</v>
      </c>
      <c r="P18" s="43" t="s">
        <v>4</v>
      </c>
      <c r="Q18" s="43" t="s">
        <v>5</v>
      </c>
    </row>
    <row r="19" spans="3:7" s="1" customFormat="1" ht="18.75">
      <c r="C19" s="13" t="s">
        <v>97</v>
      </c>
      <c r="D19" s="54" t="s">
        <v>107</v>
      </c>
      <c r="E19" s="1" t="s">
        <v>74</v>
      </c>
      <c r="F19" s="9">
        <v>2</v>
      </c>
      <c r="G19" s="1">
        <v>188</v>
      </c>
    </row>
    <row r="20" spans="3:17" s="1" customFormat="1" ht="18.75">
      <c r="C20" s="13" t="s">
        <v>98</v>
      </c>
      <c r="D20" s="54" t="s">
        <v>163</v>
      </c>
      <c r="E20" s="1" t="s">
        <v>134</v>
      </c>
      <c r="F20" s="9">
        <v>7</v>
      </c>
      <c r="G20" s="1">
        <v>184</v>
      </c>
      <c r="M20" s="9" t="s">
        <v>80</v>
      </c>
      <c r="N20" s="58" t="s">
        <v>6</v>
      </c>
      <c r="O20" s="35" t="s">
        <v>1</v>
      </c>
      <c r="P20" s="1">
        <f>F9+P5</f>
        <v>6</v>
      </c>
      <c r="Q20" s="1">
        <f>G9+Q5</f>
        <v>441</v>
      </c>
    </row>
    <row r="21" spans="3:17" s="1" customFormat="1" ht="18.75">
      <c r="C21" s="13" t="s">
        <v>99</v>
      </c>
      <c r="D21" s="54" t="s">
        <v>105</v>
      </c>
      <c r="E21" s="1" t="s">
        <v>104</v>
      </c>
      <c r="F21" s="9">
        <v>9</v>
      </c>
      <c r="G21" s="1">
        <v>181</v>
      </c>
      <c r="M21" s="9" t="s">
        <v>81</v>
      </c>
      <c r="N21" s="58" t="s">
        <v>160</v>
      </c>
      <c r="O21" s="35" t="s">
        <v>50</v>
      </c>
      <c r="P21" s="1">
        <f>F5+P6</f>
        <v>11</v>
      </c>
      <c r="Q21" s="1">
        <f>G5+Q6</f>
        <v>419</v>
      </c>
    </row>
    <row r="22" spans="3:17" s="1" customFormat="1" ht="18.75">
      <c r="C22" s="13" t="s">
        <v>100</v>
      </c>
      <c r="D22" s="54" t="s">
        <v>103</v>
      </c>
      <c r="E22" s="1" t="s">
        <v>104</v>
      </c>
      <c r="F22" s="9">
        <v>8</v>
      </c>
      <c r="G22" s="1">
        <v>179</v>
      </c>
      <c r="M22" s="9" t="s">
        <v>82</v>
      </c>
      <c r="N22" s="58" t="s">
        <v>161</v>
      </c>
      <c r="O22" s="35" t="s">
        <v>134</v>
      </c>
      <c r="P22" s="1">
        <f>F3+P8</f>
        <v>7</v>
      </c>
      <c r="Q22" s="1">
        <f>G3+Q8</f>
        <v>399</v>
      </c>
    </row>
    <row r="23" spans="3:17" s="1" customFormat="1" ht="18.75">
      <c r="C23" s="13" t="s">
        <v>111</v>
      </c>
      <c r="D23" s="54" t="s">
        <v>121</v>
      </c>
      <c r="E23" s="1" t="s">
        <v>122</v>
      </c>
      <c r="F23" s="9">
        <v>8</v>
      </c>
      <c r="G23" s="1">
        <v>179</v>
      </c>
      <c r="M23" s="9" t="s">
        <v>83</v>
      </c>
      <c r="N23" s="58" t="s">
        <v>162</v>
      </c>
      <c r="O23" s="35" t="s">
        <v>134</v>
      </c>
      <c r="P23" s="1">
        <f>F6+P7</f>
        <v>7</v>
      </c>
      <c r="Q23" s="1">
        <f>G6+Q7</f>
        <v>394</v>
      </c>
    </row>
    <row r="24" spans="3:17" s="1" customFormat="1" ht="18.75">
      <c r="C24" s="13" t="s">
        <v>112</v>
      </c>
      <c r="D24" s="54" t="s">
        <v>45</v>
      </c>
      <c r="E24" s="1" t="s">
        <v>43</v>
      </c>
      <c r="F24" s="9">
        <v>7</v>
      </c>
      <c r="G24" s="1">
        <v>177</v>
      </c>
      <c r="M24" s="9" t="s">
        <v>84</v>
      </c>
      <c r="N24" s="58" t="s">
        <v>0</v>
      </c>
      <c r="O24" s="35" t="s">
        <v>1</v>
      </c>
      <c r="P24" s="1">
        <f>F4+P9</f>
        <v>12</v>
      </c>
      <c r="Q24" s="1">
        <f>G4+Q9</f>
        <v>388</v>
      </c>
    </row>
    <row r="25" spans="3:17" s="1" customFormat="1" ht="18.75">
      <c r="C25" s="13" t="s">
        <v>113</v>
      </c>
      <c r="D25" s="54" t="s">
        <v>13</v>
      </c>
      <c r="E25" s="1" t="s">
        <v>9</v>
      </c>
      <c r="F25" s="9">
        <v>3</v>
      </c>
      <c r="G25" s="1">
        <v>176</v>
      </c>
      <c r="M25" s="9" t="s">
        <v>85</v>
      </c>
      <c r="N25" s="58" t="s">
        <v>123</v>
      </c>
      <c r="O25" s="35" t="s">
        <v>122</v>
      </c>
      <c r="P25" s="1">
        <f>F10+P10</f>
        <v>6</v>
      </c>
      <c r="Q25" s="1">
        <f>G10+Q10</f>
        <v>371</v>
      </c>
    </row>
    <row r="26" spans="3:17" s="1" customFormat="1" ht="18.75">
      <c r="C26" s="13" t="s">
        <v>114</v>
      </c>
      <c r="D26" s="54" t="s">
        <v>109</v>
      </c>
      <c r="E26" s="1" t="s">
        <v>104</v>
      </c>
      <c r="F26" s="9">
        <v>4</v>
      </c>
      <c r="G26" s="1">
        <v>174</v>
      </c>
      <c r="M26" s="9" t="s">
        <v>86</v>
      </c>
      <c r="N26" s="58" t="s">
        <v>125</v>
      </c>
      <c r="O26" s="35" t="s">
        <v>122</v>
      </c>
      <c r="P26" s="1">
        <f>F8+P11</f>
        <v>11</v>
      </c>
      <c r="Q26" s="1">
        <f>G8+Q11</f>
        <v>367</v>
      </c>
    </row>
    <row r="27" spans="3:17" s="1" customFormat="1" ht="18.75">
      <c r="C27" s="13" t="s">
        <v>115</v>
      </c>
      <c r="D27" s="54" t="s">
        <v>101</v>
      </c>
      <c r="E27" s="1" t="s">
        <v>74</v>
      </c>
      <c r="F27" s="9">
        <v>5</v>
      </c>
      <c r="G27" s="1">
        <v>169</v>
      </c>
      <c r="M27" s="9" t="s">
        <v>87</v>
      </c>
      <c r="N27" s="58" t="s">
        <v>106</v>
      </c>
      <c r="O27" s="35" t="s">
        <v>74</v>
      </c>
      <c r="P27" s="1">
        <f>F7+P12</f>
        <v>9</v>
      </c>
      <c r="Q27" s="1">
        <f>G7+Q12</f>
        <v>365</v>
      </c>
    </row>
    <row r="28" spans="3:7" s="1" customFormat="1" ht="18.75">
      <c r="C28" s="13" t="s">
        <v>116</v>
      </c>
      <c r="D28" s="54" t="s">
        <v>42</v>
      </c>
      <c r="E28" s="1" t="s">
        <v>43</v>
      </c>
      <c r="F28" s="9">
        <v>7</v>
      </c>
      <c r="G28" s="1">
        <v>169</v>
      </c>
    </row>
    <row r="29" spans="3:7" s="1" customFormat="1" ht="18.75">
      <c r="C29" s="13" t="s">
        <v>117</v>
      </c>
      <c r="D29" s="54" t="s">
        <v>102</v>
      </c>
      <c r="E29" s="1" t="s">
        <v>74</v>
      </c>
      <c r="F29" s="9">
        <v>7</v>
      </c>
      <c r="G29" s="1">
        <v>168</v>
      </c>
    </row>
    <row r="30" spans="3:7" s="1" customFormat="1" ht="18.75">
      <c r="C30" s="13" t="s">
        <v>118</v>
      </c>
      <c r="D30" s="54" t="s">
        <v>46</v>
      </c>
      <c r="E30" s="1" t="s">
        <v>40</v>
      </c>
      <c r="F30" s="9">
        <v>7</v>
      </c>
      <c r="G30" s="1">
        <v>163</v>
      </c>
    </row>
    <row r="31" spans="3:7" ht="18.75">
      <c r="C31" s="13" t="s">
        <v>119</v>
      </c>
      <c r="D31" s="54" t="s">
        <v>164</v>
      </c>
      <c r="E31" s="1" t="s">
        <v>50</v>
      </c>
      <c r="F31" s="9">
        <v>9</v>
      </c>
      <c r="G31" s="1">
        <v>160</v>
      </c>
    </row>
    <row r="32" spans="3:7" ht="18.75">
      <c r="C32" s="13" t="s">
        <v>120</v>
      </c>
      <c r="D32" s="54" t="s">
        <v>41</v>
      </c>
      <c r="E32" s="1" t="s">
        <v>40</v>
      </c>
      <c r="F32" s="9">
        <v>12</v>
      </c>
      <c r="G32" s="1">
        <v>160</v>
      </c>
    </row>
    <row r="33" spans="3:7" ht="18.75">
      <c r="C33" s="13" t="s">
        <v>135</v>
      </c>
      <c r="D33" s="54" t="s">
        <v>48</v>
      </c>
      <c r="E33" s="1" t="s">
        <v>43</v>
      </c>
      <c r="F33" s="9">
        <v>13</v>
      </c>
      <c r="G33" s="1">
        <v>159</v>
      </c>
    </row>
    <row r="34" spans="3:7" ht="18.75">
      <c r="C34" s="13" t="s">
        <v>136</v>
      </c>
      <c r="D34" s="54" t="s">
        <v>124</v>
      </c>
      <c r="E34" s="1" t="s">
        <v>122</v>
      </c>
      <c r="F34" s="9">
        <v>6</v>
      </c>
      <c r="G34" s="1">
        <v>158</v>
      </c>
    </row>
    <row r="35" spans="3:7" ht="18.75">
      <c r="C35" s="13" t="s">
        <v>137</v>
      </c>
      <c r="D35" s="54" t="s">
        <v>14</v>
      </c>
      <c r="E35" s="1" t="s">
        <v>18</v>
      </c>
      <c r="F35" s="9">
        <v>7</v>
      </c>
      <c r="G35" s="1">
        <v>158</v>
      </c>
    </row>
    <row r="36" spans="3:7" ht="18.75">
      <c r="C36" s="13" t="s">
        <v>138</v>
      </c>
      <c r="D36" s="54" t="s">
        <v>15</v>
      </c>
      <c r="E36" s="1" t="s">
        <v>18</v>
      </c>
      <c r="F36" s="9">
        <v>11</v>
      </c>
      <c r="G36" s="1">
        <v>158</v>
      </c>
    </row>
    <row r="37" spans="3:7" ht="18.75">
      <c r="C37" s="13" t="s">
        <v>168</v>
      </c>
      <c r="D37" s="54" t="s">
        <v>158</v>
      </c>
      <c r="E37" s="1" t="s">
        <v>50</v>
      </c>
      <c r="F37" s="9">
        <v>9</v>
      </c>
      <c r="G37" s="1">
        <v>157</v>
      </c>
    </row>
    <row r="38" spans="3:7" ht="18.75">
      <c r="C38" s="13" t="s">
        <v>169</v>
      </c>
      <c r="D38" s="54" t="s">
        <v>47</v>
      </c>
      <c r="E38" s="1" t="s">
        <v>40</v>
      </c>
      <c r="F38" s="9">
        <v>14</v>
      </c>
      <c r="G38" s="1">
        <v>154</v>
      </c>
    </row>
    <row r="39" spans="3:7" ht="18.75">
      <c r="C39" s="13" t="s">
        <v>170</v>
      </c>
      <c r="D39" s="54" t="s">
        <v>16</v>
      </c>
      <c r="E39" s="1" t="s">
        <v>18</v>
      </c>
      <c r="F39" s="9">
        <v>8</v>
      </c>
      <c r="G39" s="1">
        <v>152</v>
      </c>
    </row>
    <row r="40" spans="3:7" ht="18.75">
      <c r="C40" s="13" t="s">
        <v>171</v>
      </c>
      <c r="D40" s="54" t="s">
        <v>17</v>
      </c>
      <c r="E40" s="1" t="s">
        <v>18</v>
      </c>
      <c r="F40" s="9">
        <v>16</v>
      </c>
      <c r="G40" s="1">
        <v>145</v>
      </c>
    </row>
    <row r="41" spans="3:7" ht="18.75">
      <c r="C41" s="13" t="s">
        <v>172</v>
      </c>
      <c r="D41" s="54" t="s">
        <v>39</v>
      </c>
      <c r="E41" s="1" t="s">
        <v>40</v>
      </c>
      <c r="F41" s="9">
        <v>16</v>
      </c>
      <c r="G41" s="1">
        <v>143</v>
      </c>
    </row>
    <row r="42" spans="3:7" ht="18.75">
      <c r="C42" s="13" t="s">
        <v>173</v>
      </c>
      <c r="D42" s="54" t="s">
        <v>165</v>
      </c>
      <c r="E42" s="1" t="s">
        <v>50</v>
      </c>
      <c r="F42" s="3">
        <v>13</v>
      </c>
      <c r="G42" s="1">
        <v>141</v>
      </c>
    </row>
    <row r="43" spans="3:7" ht="18.75">
      <c r="C43" s="13"/>
      <c r="D43" s="54"/>
      <c r="E43" s="1"/>
      <c r="F43" s="9"/>
      <c r="G43" s="1"/>
    </row>
    <row r="44" spans="3:10" ht="33.75">
      <c r="C44" s="13"/>
      <c r="D44" s="65" t="s">
        <v>174</v>
      </c>
      <c r="E44" s="65"/>
      <c r="F44" s="66"/>
      <c r="G44" s="66"/>
      <c r="H44" s="66"/>
      <c r="I44" s="66"/>
      <c r="J44" s="66"/>
    </row>
    <row r="45" spans="3:4" ht="21">
      <c r="C45" s="13"/>
      <c r="D45" s="55" t="s">
        <v>78</v>
      </c>
    </row>
    <row r="47" spans="3:7" ht="21">
      <c r="C47" s="15" t="s">
        <v>80</v>
      </c>
      <c r="E47" s="1" t="s">
        <v>134</v>
      </c>
      <c r="F47" s="10">
        <f>SUMIF($E$3:$E44,"Kbarcika",$F$3:$F$44)</f>
        <v>17</v>
      </c>
      <c r="G47" s="7">
        <f>SUMIF($E$3:$E44,"Kbarcika",$G$3:$G$44)</f>
        <v>817</v>
      </c>
    </row>
    <row r="48" spans="3:7" ht="21">
      <c r="C48" s="15" t="s">
        <v>81</v>
      </c>
      <c r="E48" s="1" t="s">
        <v>1</v>
      </c>
      <c r="F48" s="10">
        <f>SUMIF($E$3:$E44,"Ajkai Al",$F$3:$F$44)</f>
        <v>18</v>
      </c>
      <c r="G48" s="7">
        <f>SUMIF($E$3:$E44,"Ajkai Al",$G$3:$G$44)</f>
        <v>814</v>
      </c>
    </row>
    <row r="49" spans="3:7" ht="21">
      <c r="C49" s="15" t="s">
        <v>82</v>
      </c>
      <c r="E49" s="1" t="s">
        <v>9</v>
      </c>
      <c r="F49" s="10">
        <f>SUMIF($E$3:$E44,"Egis",$F$3:$F$44)</f>
        <v>12</v>
      </c>
      <c r="G49" s="7">
        <f>SUMIF($E$3:$E44,"Egis",$G$3:$G$44)</f>
        <v>770</v>
      </c>
    </row>
    <row r="50" spans="3:7" ht="21">
      <c r="C50" s="15" t="s">
        <v>83</v>
      </c>
      <c r="E50" s="1" t="s">
        <v>122</v>
      </c>
      <c r="F50" s="10">
        <f>SUMIF($E$3:$E44,"RG Budapest",$F$3:$F$44)</f>
        <v>19</v>
      </c>
      <c r="G50" s="7">
        <f>SUMIF($E$4:$E44,"RG Budapest",$G$4:$G$44)</f>
        <v>743</v>
      </c>
    </row>
    <row r="51" spans="3:7" ht="21">
      <c r="C51" s="15" t="s">
        <v>84</v>
      </c>
      <c r="E51" s="1" t="s">
        <v>74</v>
      </c>
      <c r="F51" s="10">
        <f>SUMIF($E$4:$E44,"Nitrogén-Pét",$F$4:$F$44)</f>
        <v>18</v>
      </c>
      <c r="G51" s="7">
        <f>SUMIF($E$4:$E44,"Nitrogén-Pét",$G$4:$G$44)</f>
        <v>732</v>
      </c>
    </row>
    <row r="52" spans="3:7" ht="21">
      <c r="C52" s="15" t="s">
        <v>85</v>
      </c>
      <c r="E52" s="1" t="s">
        <v>104</v>
      </c>
      <c r="F52" s="10">
        <f>SUMIF($E$4:$E44,"TEVA-Debrecen",$F$4:$F$44)</f>
        <v>27</v>
      </c>
      <c r="G52" s="7">
        <f>SUMIF($E$4:$E44,"TEVA-Debrecen",$G$4:$G$44)</f>
        <v>729</v>
      </c>
    </row>
    <row r="53" spans="3:7" ht="21">
      <c r="C53" s="15" t="s">
        <v>86</v>
      </c>
      <c r="E53" s="1" t="s">
        <v>43</v>
      </c>
      <c r="F53" s="10">
        <f>SUMIF($E$4:$E44,"Huntsmann",$F$4:$F$44)</f>
        <v>31</v>
      </c>
      <c r="G53" s="7">
        <f>SUMIF($E$4:$E44,"Huntsmann",$G$4:$G$44)</f>
        <v>702</v>
      </c>
    </row>
    <row r="54" spans="3:7" ht="21">
      <c r="C54" s="15" t="s">
        <v>87</v>
      </c>
      <c r="E54" s="1" t="s">
        <v>50</v>
      </c>
      <c r="F54" s="10">
        <f>SUMIF($E$4:$E44,"Vegyterv",$F$4:$F$44)</f>
        <v>38</v>
      </c>
      <c r="G54" s="7">
        <f>SUMIF($E$4:$E44,"Vegyterv",$G$4:$G$44)</f>
        <v>670</v>
      </c>
    </row>
    <row r="55" spans="3:7" ht="21">
      <c r="C55" s="15" t="s">
        <v>88</v>
      </c>
      <c r="E55" s="1" t="s">
        <v>40</v>
      </c>
      <c r="F55" s="10">
        <f>SUMIF($E$4:$E44,"Főgáz",$F$4:$F$44)</f>
        <v>49</v>
      </c>
      <c r="G55" s="7">
        <f>SUMIF($E$4:$E44,"Főgáz",$G$4:$G$44)</f>
        <v>620</v>
      </c>
    </row>
    <row r="56" spans="3:7" ht="21">
      <c r="C56" s="15" t="s">
        <v>90</v>
      </c>
      <c r="E56" s="1" t="s">
        <v>18</v>
      </c>
      <c r="F56" s="10">
        <f>SUMIF($E$4:$E44,"PKDSZ",$F$4:$F$44)</f>
        <v>42</v>
      </c>
      <c r="G56" s="7">
        <f>SUMIF($E$4:$E44,"PKDSZ",$G$4:$G$44)</f>
        <v>613</v>
      </c>
    </row>
    <row r="57" spans="6:7" ht="21">
      <c r="F57" s="10"/>
      <c r="G57" s="7"/>
    </row>
    <row r="58" ht="21">
      <c r="D58" s="16" t="s">
        <v>166</v>
      </c>
    </row>
    <row r="59" ht="24" customHeight="1"/>
    <row r="60" spans="3:7" ht="18.75">
      <c r="C60" s="67" t="s">
        <v>80</v>
      </c>
      <c r="D60" s="54" t="s">
        <v>159</v>
      </c>
      <c r="E60" s="68" t="s">
        <v>134</v>
      </c>
      <c r="F60"/>
      <c r="G60" s="69">
        <v>422</v>
      </c>
    </row>
    <row r="61" spans="3:7" ht="18.75">
      <c r="C61" s="67"/>
      <c r="D61" s="54" t="s">
        <v>161</v>
      </c>
      <c r="E61" s="68"/>
      <c r="F61"/>
      <c r="G61" s="69"/>
    </row>
    <row r="62" spans="3:7" ht="18.75">
      <c r="C62" s="67" t="s">
        <v>81</v>
      </c>
      <c r="D62" s="54" t="s">
        <v>0</v>
      </c>
      <c r="E62" s="68" t="s">
        <v>1</v>
      </c>
      <c r="F62"/>
      <c r="G62" s="69">
        <v>420</v>
      </c>
    </row>
    <row r="63" spans="3:7" ht="18.75">
      <c r="C63" s="67"/>
      <c r="D63" s="54" t="s">
        <v>6</v>
      </c>
      <c r="E63" s="68"/>
      <c r="F63"/>
      <c r="G63" s="69"/>
    </row>
    <row r="64" spans="3:7" ht="18.75">
      <c r="C64" s="67" t="s">
        <v>82</v>
      </c>
      <c r="D64" s="54" t="s">
        <v>107</v>
      </c>
      <c r="E64" s="68" t="s">
        <v>74</v>
      </c>
      <c r="F64"/>
      <c r="G64" s="69">
        <v>395</v>
      </c>
    </row>
    <row r="65" spans="3:7" ht="18.75">
      <c r="C65" s="67"/>
      <c r="D65" s="54" t="s">
        <v>106</v>
      </c>
      <c r="E65" s="68"/>
      <c r="F65"/>
      <c r="G65" s="69"/>
    </row>
    <row r="66" spans="3:7" ht="18.75">
      <c r="C66" s="67" t="s">
        <v>83</v>
      </c>
      <c r="D66" s="54" t="s">
        <v>11</v>
      </c>
      <c r="E66" s="68" t="s">
        <v>9</v>
      </c>
      <c r="F66"/>
      <c r="G66" s="69">
        <v>395</v>
      </c>
    </row>
    <row r="67" spans="3:7" ht="18.75">
      <c r="C67" s="67"/>
      <c r="D67" s="54" t="s">
        <v>10</v>
      </c>
      <c r="E67" s="68"/>
      <c r="F67"/>
      <c r="G67" s="69"/>
    </row>
    <row r="68" spans="3:7" ht="18.75">
      <c r="C68" s="67" t="s">
        <v>84</v>
      </c>
      <c r="D68" s="54" t="s">
        <v>163</v>
      </c>
      <c r="E68" s="68" t="s">
        <v>134</v>
      </c>
      <c r="F68"/>
      <c r="G68" s="69">
        <v>395</v>
      </c>
    </row>
    <row r="69" spans="3:7" ht="18.75">
      <c r="C69" s="67"/>
      <c r="D69" s="54" t="s">
        <v>162</v>
      </c>
      <c r="E69" s="68"/>
      <c r="F69"/>
      <c r="G69" s="69"/>
    </row>
    <row r="70" spans="3:7" ht="18.75">
      <c r="C70" s="67" t="s">
        <v>85</v>
      </c>
      <c r="D70" s="54" t="s">
        <v>12</v>
      </c>
      <c r="E70" s="68" t="s">
        <v>1</v>
      </c>
      <c r="F70"/>
      <c r="G70" s="69">
        <v>394</v>
      </c>
    </row>
    <row r="71" spans="3:7" ht="18.75">
      <c r="C71" s="67"/>
      <c r="D71" s="54" t="s">
        <v>7</v>
      </c>
      <c r="E71" s="68"/>
      <c r="F71"/>
      <c r="G71" s="69"/>
    </row>
    <row r="72" spans="3:7" ht="18.75">
      <c r="C72" s="67" t="s">
        <v>86</v>
      </c>
      <c r="D72" s="54" t="s">
        <v>121</v>
      </c>
      <c r="E72" s="68" t="s">
        <v>122</v>
      </c>
      <c r="F72"/>
      <c r="G72" s="69">
        <v>380</v>
      </c>
    </row>
    <row r="73" spans="3:7" ht="18.75">
      <c r="C73" s="67"/>
      <c r="D73" s="54" t="s">
        <v>123</v>
      </c>
      <c r="E73" s="68"/>
      <c r="F73"/>
      <c r="G73" s="69"/>
    </row>
    <row r="74" spans="3:7" ht="18.75">
      <c r="C74" s="67" t="s">
        <v>87</v>
      </c>
      <c r="D74" s="54" t="s">
        <v>13</v>
      </c>
      <c r="E74" s="68" t="s">
        <v>9</v>
      </c>
      <c r="F74"/>
      <c r="G74" s="69">
        <v>375</v>
      </c>
    </row>
    <row r="75" spans="3:7" ht="18.75">
      <c r="C75" s="67"/>
      <c r="D75" s="54" t="s">
        <v>8</v>
      </c>
      <c r="E75" s="68"/>
      <c r="F75"/>
      <c r="G75" s="69"/>
    </row>
    <row r="76" spans="3:7" ht="18.75">
      <c r="C76" s="67" t="s">
        <v>88</v>
      </c>
      <c r="D76" s="54" t="s">
        <v>109</v>
      </c>
      <c r="E76" s="68" t="s">
        <v>104</v>
      </c>
      <c r="F76"/>
      <c r="G76" s="69">
        <v>369</v>
      </c>
    </row>
    <row r="77" spans="3:7" ht="18.75">
      <c r="C77" s="67"/>
      <c r="D77" s="54" t="s">
        <v>108</v>
      </c>
      <c r="E77" s="68"/>
      <c r="F77"/>
      <c r="G77" s="69"/>
    </row>
    <row r="78" spans="3:7" ht="18.75">
      <c r="C78" s="67" t="s">
        <v>90</v>
      </c>
      <c r="D78" s="54" t="s">
        <v>158</v>
      </c>
      <c r="E78" s="68" t="s">
        <v>50</v>
      </c>
      <c r="F78"/>
      <c r="G78" s="69">
        <v>369</v>
      </c>
    </row>
    <row r="79" spans="3:7" ht="18.75">
      <c r="C79" s="67"/>
      <c r="D79" s="54" t="s">
        <v>160</v>
      </c>
      <c r="E79" s="68"/>
      <c r="F79"/>
      <c r="G79" s="69"/>
    </row>
    <row r="80" spans="3:7" ht="18.75">
      <c r="C80" s="67" t="s">
        <v>91</v>
      </c>
      <c r="D80" s="54" t="s">
        <v>44</v>
      </c>
      <c r="E80" s="68" t="s">
        <v>43</v>
      </c>
      <c r="F80"/>
      <c r="G80" s="69">
        <v>366</v>
      </c>
    </row>
    <row r="81" spans="3:7" ht="18.75">
      <c r="C81" s="67"/>
      <c r="D81" s="54" t="s">
        <v>42</v>
      </c>
      <c r="E81" s="68"/>
      <c r="F81"/>
      <c r="G81" s="69"/>
    </row>
    <row r="82" spans="3:7" ht="18.75">
      <c r="C82" s="67" t="s">
        <v>92</v>
      </c>
      <c r="D82" s="54" t="s">
        <v>125</v>
      </c>
      <c r="E82" s="68" t="s">
        <v>122</v>
      </c>
      <c r="F82"/>
      <c r="G82" s="69">
        <v>363</v>
      </c>
    </row>
    <row r="83" spans="3:7" ht="18.75">
      <c r="C83" s="67"/>
      <c r="D83" s="54" t="s">
        <v>124</v>
      </c>
      <c r="E83" s="68"/>
      <c r="F83"/>
      <c r="G83" s="69"/>
    </row>
    <row r="84" spans="3:7" ht="18.75">
      <c r="C84" s="67" t="s">
        <v>93</v>
      </c>
      <c r="D84" s="54" t="s">
        <v>105</v>
      </c>
      <c r="E84" s="68" t="s">
        <v>104</v>
      </c>
      <c r="F84"/>
      <c r="G84" s="69">
        <v>360</v>
      </c>
    </row>
    <row r="85" spans="3:7" ht="18.75">
      <c r="C85" s="67"/>
      <c r="D85" s="54" t="s">
        <v>103</v>
      </c>
      <c r="E85" s="68"/>
      <c r="F85"/>
      <c r="G85" s="69"/>
    </row>
    <row r="86" spans="3:7" ht="18.75">
      <c r="C86" s="67" t="s">
        <v>94</v>
      </c>
      <c r="D86" s="54" t="s">
        <v>102</v>
      </c>
      <c r="E86" s="68" t="s">
        <v>74</v>
      </c>
      <c r="F86"/>
      <c r="G86" s="69">
        <v>337</v>
      </c>
    </row>
    <row r="87" spans="3:7" ht="18.75">
      <c r="C87" s="67"/>
      <c r="D87" s="54" t="s">
        <v>101</v>
      </c>
      <c r="E87" s="68"/>
      <c r="F87"/>
      <c r="G87" s="69"/>
    </row>
    <row r="88" spans="3:7" ht="18.75">
      <c r="C88" s="67" t="s">
        <v>95</v>
      </c>
      <c r="D88" s="54" t="s">
        <v>45</v>
      </c>
      <c r="E88" s="68" t="s">
        <v>43</v>
      </c>
      <c r="F88"/>
      <c r="G88" s="69">
        <v>336</v>
      </c>
    </row>
    <row r="89" spans="3:7" ht="18.75">
      <c r="C89" s="67"/>
      <c r="D89" s="54" t="s">
        <v>48</v>
      </c>
      <c r="E89" s="68"/>
      <c r="F89"/>
      <c r="G89" s="69"/>
    </row>
    <row r="90" spans="3:7" ht="18.75">
      <c r="C90" s="67" t="s">
        <v>96</v>
      </c>
      <c r="D90" s="54" t="s">
        <v>46</v>
      </c>
      <c r="E90" s="68" t="s">
        <v>167</v>
      </c>
      <c r="F90"/>
      <c r="G90" s="69">
        <v>317</v>
      </c>
    </row>
    <row r="91" spans="3:7" ht="18.75">
      <c r="C91" s="67"/>
      <c r="D91" s="54" t="s">
        <v>47</v>
      </c>
      <c r="E91" s="68"/>
      <c r="F91"/>
      <c r="G91" s="69"/>
    </row>
    <row r="92" spans="3:7" ht="18.75">
      <c r="C92" s="67" t="s">
        <v>97</v>
      </c>
      <c r="D92" s="54" t="s">
        <v>14</v>
      </c>
      <c r="E92" s="68" t="s">
        <v>18</v>
      </c>
      <c r="F92"/>
      <c r="G92" s="69">
        <v>316</v>
      </c>
    </row>
    <row r="93" spans="3:7" ht="18.75">
      <c r="C93" s="67"/>
      <c r="D93" s="54" t="s">
        <v>15</v>
      </c>
      <c r="E93" s="68"/>
      <c r="F93"/>
      <c r="G93" s="69"/>
    </row>
    <row r="94" spans="3:7" ht="18.75">
      <c r="C94" s="67" t="s">
        <v>98</v>
      </c>
      <c r="D94" s="54" t="s">
        <v>39</v>
      </c>
      <c r="E94" s="68" t="s">
        <v>167</v>
      </c>
      <c r="F94"/>
      <c r="G94" s="69">
        <v>303</v>
      </c>
    </row>
    <row r="95" spans="3:7" ht="18.75">
      <c r="C95" s="67"/>
      <c r="D95" s="54" t="s">
        <v>41</v>
      </c>
      <c r="E95" s="68"/>
      <c r="F95"/>
      <c r="G95" s="69"/>
    </row>
    <row r="96" spans="3:7" ht="18.75">
      <c r="C96" s="67" t="s">
        <v>99</v>
      </c>
      <c r="D96" s="54" t="s">
        <v>165</v>
      </c>
      <c r="E96" s="68" t="s">
        <v>50</v>
      </c>
      <c r="F96"/>
      <c r="G96" s="69">
        <v>301</v>
      </c>
    </row>
    <row r="97" spans="3:7" ht="18.75">
      <c r="C97" s="67"/>
      <c r="D97" s="54" t="s">
        <v>164</v>
      </c>
      <c r="E97" s="68"/>
      <c r="F97"/>
      <c r="G97" s="69"/>
    </row>
    <row r="98" spans="3:7" ht="18.75">
      <c r="C98" s="67" t="s">
        <v>100</v>
      </c>
      <c r="D98" s="54" t="s">
        <v>16</v>
      </c>
      <c r="E98" s="68" t="s">
        <v>18</v>
      </c>
      <c r="F98"/>
      <c r="G98" s="69">
        <v>297</v>
      </c>
    </row>
    <row r="99" spans="3:7" ht="18.75">
      <c r="C99" s="67"/>
      <c r="D99" s="54" t="s">
        <v>17</v>
      </c>
      <c r="E99" s="68"/>
      <c r="F99"/>
      <c r="G99" s="69"/>
    </row>
    <row r="100" ht="15">
      <c r="E100" s="4"/>
    </row>
  </sheetData>
  <sheetProtection/>
  <autoFilter ref="C2:G43">
    <sortState ref="C3:G100">
      <sortCondition descending="1" sortBy="value" ref="G3:G100"/>
      <sortCondition sortBy="value" ref="F3:F100"/>
    </sortState>
  </autoFilter>
  <mergeCells count="65">
    <mergeCell ref="C96:C97"/>
    <mergeCell ref="E96:E97"/>
    <mergeCell ref="G96:G97"/>
    <mergeCell ref="C90:C91"/>
    <mergeCell ref="E90:E91"/>
    <mergeCell ref="G90:G91"/>
    <mergeCell ref="C98:C99"/>
    <mergeCell ref="E98:E99"/>
    <mergeCell ref="G98:G99"/>
    <mergeCell ref="H3:H10"/>
    <mergeCell ref="C66:C67"/>
    <mergeCell ref="E66:E67"/>
    <mergeCell ref="G66:G67"/>
    <mergeCell ref="C94:C95"/>
    <mergeCell ref="E94:E95"/>
    <mergeCell ref="G94:G95"/>
    <mergeCell ref="C92:C93"/>
    <mergeCell ref="E92:E93"/>
    <mergeCell ref="G92:G93"/>
    <mergeCell ref="C86:C87"/>
    <mergeCell ref="E86:E87"/>
    <mergeCell ref="G86:G87"/>
    <mergeCell ref="C88:C89"/>
    <mergeCell ref="E88:E89"/>
    <mergeCell ref="G88:G89"/>
    <mergeCell ref="C82:C83"/>
    <mergeCell ref="E82:E83"/>
    <mergeCell ref="G82:G83"/>
    <mergeCell ref="C84:C85"/>
    <mergeCell ref="E84:E85"/>
    <mergeCell ref="G84:G85"/>
    <mergeCell ref="C78:C79"/>
    <mergeCell ref="E78:E79"/>
    <mergeCell ref="G78:G79"/>
    <mergeCell ref="C80:C81"/>
    <mergeCell ref="E80:E81"/>
    <mergeCell ref="G80:G81"/>
    <mergeCell ref="C74:C75"/>
    <mergeCell ref="E74:E75"/>
    <mergeCell ref="G74:G75"/>
    <mergeCell ref="C76:C77"/>
    <mergeCell ref="E76:E77"/>
    <mergeCell ref="G76:G77"/>
    <mergeCell ref="C72:C73"/>
    <mergeCell ref="E72:E73"/>
    <mergeCell ref="E64:E65"/>
    <mergeCell ref="G64:G65"/>
    <mergeCell ref="E68:E69"/>
    <mergeCell ref="G68:G69"/>
    <mergeCell ref="E70:E71"/>
    <mergeCell ref="G70:G71"/>
    <mergeCell ref="G72:G73"/>
    <mergeCell ref="C62:C63"/>
    <mergeCell ref="E62:E63"/>
    <mergeCell ref="G62:G63"/>
    <mergeCell ref="C64:C65"/>
    <mergeCell ref="C68:C69"/>
    <mergeCell ref="C70:C71"/>
    <mergeCell ref="M1:S1"/>
    <mergeCell ref="M16:S16"/>
    <mergeCell ref="D44:J44"/>
    <mergeCell ref="A1:G1"/>
    <mergeCell ref="C60:C61"/>
    <mergeCell ref="E60:E61"/>
    <mergeCell ref="G60:G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4"/>
  <sheetViews>
    <sheetView zoomScale="80" zoomScaleNormal="80" zoomScalePageLayoutView="0" workbookViewId="0" topLeftCell="B1">
      <selection activeCell="D1" sqref="D1"/>
    </sheetView>
  </sheetViews>
  <sheetFormatPr defaultColWidth="9.140625" defaultRowHeight="15"/>
  <cols>
    <col min="1" max="1" width="19.57421875" style="0" hidden="1" customWidth="1"/>
    <col min="2" max="2" width="11.28125" style="0" bestFit="1" customWidth="1"/>
    <col min="3" max="3" width="29.8515625" style="0" customWidth="1"/>
    <col min="4" max="4" width="22.7109375" style="0" customWidth="1"/>
    <col min="5" max="5" width="14.00390625" style="0" customWidth="1"/>
    <col min="6" max="6" width="15.57421875" style="0" bestFit="1" customWidth="1"/>
    <col min="9" max="9" width="11.28125" style="0" bestFit="1" customWidth="1"/>
    <col min="10" max="10" width="21.140625" style="0" customWidth="1"/>
    <col min="11" max="11" width="16.57421875" style="0" bestFit="1" customWidth="1"/>
    <col min="12" max="12" width="6.28125" style="0" bestFit="1" customWidth="1"/>
    <col min="13" max="13" width="13.00390625" style="0" bestFit="1" customWidth="1"/>
  </cols>
  <sheetData>
    <row r="1" spans="2:13" ht="33.75">
      <c r="B1" s="17"/>
      <c r="D1" s="2" t="s">
        <v>19</v>
      </c>
      <c r="J1" s="65" t="s">
        <v>178</v>
      </c>
      <c r="K1" s="65"/>
      <c r="L1" s="65"/>
      <c r="M1" s="65"/>
    </row>
    <row r="2" spans="2:13" s="1" customFormat="1" ht="18.75">
      <c r="B2" s="18" t="s">
        <v>110</v>
      </c>
      <c r="C2" s="18" t="s">
        <v>2</v>
      </c>
      <c r="D2" s="18" t="s">
        <v>3</v>
      </c>
      <c r="E2" s="18" t="s">
        <v>20</v>
      </c>
      <c r="F2" s="18" t="s">
        <v>21</v>
      </c>
      <c r="I2" s="18" t="s">
        <v>110</v>
      </c>
      <c r="J2" s="18" t="s">
        <v>2</v>
      </c>
      <c r="K2" s="18" t="s">
        <v>3</v>
      </c>
      <c r="L2" s="18" t="s">
        <v>20</v>
      </c>
      <c r="M2" s="18" t="s">
        <v>21</v>
      </c>
    </row>
    <row r="3" s="1" customFormat="1" ht="19.5" thickBot="1">
      <c r="J3" s="35"/>
    </row>
    <row r="4" spans="2:13" s="1" customFormat="1" ht="18.75">
      <c r="B4" s="31" t="s">
        <v>80</v>
      </c>
      <c r="C4" s="32" t="s">
        <v>75</v>
      </c>
      <c r="D4" s="32" t="s">
        <v>74</v>
      </c>
      <c r="E4" s="33">
        <v>3</v>
      </c>
      <c r="F4" s="32">
        <v>203</v>
      </c>
      <c r="G4" s="70" t="s">
        <v>147</v>
      </c>
      <c r="I4" s="9" t="s">
        <v>80</v>
      </c>
      <c r="J4" s="35" t="s">
        <v>27</v>
      </c>
      <c r="K4" s="35" t="s">
        <v>25</v>
      </c>
      <c r="L4" s="1">
        <v>9</v>
      </c>
      <c r="M4" s="1">
        <v>195</v>
      </c>
    </row>
    <row r="5" spans="2:13" s="1" customFormat="1" ht="18.75">
      <c r="B5" s="34" t="s">
        <v>81</v>
      </c>
      <c r="C5" s="35" t="s">
        <v>22</v>
      </c>
      <c r="D5" s="35" t="s">
        <v>23</v>
      </c>
      <c r="E5" s="36">
        <v>3</v>
      </c>
      <c r="F5" s="35">
        <v>202</v>
      </c>
      <c r="G5" s="71"/>
      <c r="I5" s="9" t="s">
        <v>81</v>
      </c>
      <c r="J5" s="35" t="s">
        <v>69</v>
      </c>
      <c r="K5" s="35" t="s">
        <v>70</v>
      </c>
      <c r="L5" s="35">
        <v>5</v>
      </c>
      <c r="M5" s="1">
        <v>188</v>
      </c>
    </row>
    <row r="6" spans="2:13" s="1" customFormat="1" ht="18.75">
      <c r="B6" s="34" t="s">
        <v>82</v>
      </c>
      <c r="C6" s="35" t="s">
        <v>24</v>
      </c>
      <c r="D6" s="35" t="s">
        <v>25</v>
      </c>
      <c r="E6" s="36">
        <v>3</v>
      </c>
      <c r="F6" s="35">
        <v>198</v>
      </c>
      <c r="G6" s="71"/>
      <c r="I6" s="9" t="s">
        <v>82</v>
      </c>
      <c r="J6" s="35" t="s">
        <v>75</v>
      </c>
      <c r="K6" s="35" t="s">
        <v>74</v>
      </c>
      <c r="L6" s="35">
        <v>5</v>
      </c>
      <c r="M6" s="1">
        <v>187</v>
      </c>
    </row>
    <row r="7" spans="2:13" s="1" customFormat="1" ht="18.75">
      <c r="B7" s="34" t="s">
        <v>83</v>
      </c>
      <c r="C7" s="35" t="s">
        <v>26</v>
      </c>
      <c r="D7" s="35" t="s">
        <v>25</v>
      </c>
      <c r="E7" s="36">
        <v>7</v>
      </c>
      <c r="F7" s="35">
        <v>195</v>
      </c>
      <c r="G7" s="71"/>
      <c r="I7" s="9" t="s">
        <v>83</v>
      </c>
      <c r="J7" s="35" t="s">
        <v>22</v>
      </c>
      <c r="K7" s="35" t="s">
        <v>23</v>
      </c>
      <c r="L7" s="35">
        <v>7</v>
      </c>
      <c r="M7" s="1">
        <v>184</v>
      </c>
    </row>
    <row r="8" spans="2:13" s="1" customFormat="1" ht="18.75">
      <c r="B8" s="34" t="s">
        <v>84</v>
      </c>
      <c r="C8" s="35" t="s">
        <v>73</v>
      </c>
      <c r="D8" s="35" t="s">
        <v>74</v>
      </c>
      <c r="E8" s="36">
        <v>8</v>
      </c>
      <c r="F8" s="35">
        <v>190</v>
      </c>
      <c r="G8" s="71"/>
      <c r="I8" s="9" t="s">
        <v>84</v>
      </c>
      <c r="J8" s="35" t="s">
        <v>24</v>
      </c>
      <c r="K8" s="35" t="s">
        <v>25</v>
      </c>
      <c r="L8" s="35">
        <v>10</v>
      </c>
      <c r="M8" s="1">
        <v>184</v>
      </c>
    </row>
    <row r="9" spans="2:13" s="1" customFormat="1" ht="18.75">
      <c r="B9" s="34" t="s">
        <v>85</v>
      </c>
      <c r="C9" s="35" t="s">
        <v>69</v>
      </c>
      <c r="D9" s="35" t="s">
        <v>70</v>
      </c>
      <c r="E9" s="36">
        <v>4</v>
      </c>
      <c r="F9" s="35">
        <v>187</v>
      </c>
      <c r="G9" s="71"/>
      <c r="I9" s="9" t="s">
        <v>85</v>
      </c>
      <c r="J9" s="35" t="s">
        <v>73</v>
      </c>
      <c r="K9" s="35" t="s">
        <v>74</v>
      </c>
      <c r="L9" s="1">
        <v>11</v>
      </c>
      <c r="M9" s="1">
        <v>182</v>
      </c>
    </row>
    <row r="10" spans="2:13" s="1" customFormat="1" ht="18.75">
      <c r="B10" s="34" t="s">
        <v>86</v>
      </c>
      <c r="C10" s="35" t="s">
        <v>179</v>
      </c>
      <c r="D10" s="35" t="s">
        <v>70</v>
      </c>
      <c r="E10" s="36">
        <v>3</v>
      </c>
      <c r="F10" s="35">
        <v>186</v>
      </c>
      <c r="G10" s="71"/>
      <c r="I10" s="9" t="s">
        <v>86</v>
      </c>
      <c r="J10" s="35" t="s">
        <v>179</v>
      </c>
      <c r="K10" s="35" t="s">
        <v>70</v>
      </c>
      <c r="L10" s="1">
        <v>9</v>
      </c>
      <c r="M10" s="1">
        <v>162</v>
      </c>
    </row>
    <row r="11" spans="2:13" s="1" customFormat="1" ht="19.5" thickBot="1">
      <c r="B11" s="37" t="s">
        <v>87</v>
      </c>
      <c r="C11" s="38" t="s">
        <v>27</v>
      </c>
      <c r="D11" s="38" t="s">
        <v>25</v>
      </c>
      <c r="E11" s="39">
        <v>8</v>
      </c>
      <c r="F11" s="38">
        <v>177</v>
      </c>
      <c r="G11" s="72"/>
      <c r="I11" s="9" t="s">
        <v>87</v>
      </c>
      <c r="J11" s="35" t="s">
        <v>26</v>
      </c>
      <c r="K11" s="35" t="s">
        <v>25</v>
      </c>
      <c r="L11" s="1">
        <v>8</v>
      </c>
      <c r="M11" s="1">
        <v>158</v>
      </c>
    </row>
    <row r="12" spans="2:6" ht="18.75">
      <c r="B12" s="13" t="s">
        <v>88</v>
      </c>
      <c r="C12" s="1" t="s">
        <v>28</v>
      </c>
      <c r="D12" s="1" t="s">
        <v>23</v>
      </c>
      <c r="E12" s="8">
        <v>5</v>
      </c>
      <c r="F12" s="1">
        <v>176</v>
      </c>
    </row>
    <row r="13" spans="2:6" ht="18.75">
      <c r="B13" s="13" t="s">
        <v>90</v>
      </c>
      <c r="C13" s="1" t="s">
        <v>30</v>
      </c>
      <c r="D13" s="1" t="s">
        <v>23</v>
      </c>
      <c r="E13" s="8">
        <v>10</v>
      </c>
      <c r="F13" s="1">
        <v>162</v>
      </c>
    </row>
    <row r="14" spans="2:13" ht="33.75">
      <c r="B14" s="13" t="s">
        <v>91</v>
      </c>
      <c r="C14" s="1" t="s">
        <v>71</v>
      </c>
      <c r="D14" s="1" t="s">
        <v>70</v>
      </c>
      <c r="E14" s="8">
        <v>7</v>
      </c>
      <c r="F14" s="1">
        <v>175</v>
      </c>
      <c r="J14" s="65" t="s">
        <v>180</v>
      </c>
      <c r="K14" s="65"/>
      <c r="L14" s="65"/>
      <c r="M14" s="65"/>
    </row>
    <row r="15" spans="2:6" ht="18.75">
      <c r="B15" s="13" t="s">
        <v>92</v>
      </c>
      <c r="C15" s="1" t="s">
        <v>77</v>
      </c>
      <c r="D15" s="1" t="s">
        <v>74</v>
      </c>
      <c r="E15" s="8">
        <v>10</v>
      </c>
      <c r="F15" s="1">
        <v>174</v>
      </c>
    </row>
    <row r="16" spans="2:13" ht="18.75">
      <c r="B16" s="13" t="s">
        <v>93</v>
      </c>
      <c r="C16" s="1" t="s">
        <v>29</v>
      </c>
      <c r="D16" s="1" t="s">
        <v>25</v>
      </c>
      <c r="E16" s="8">
        <v>8</v>
      </c>
      <c r="F16" s="1">
        <v>172</v>
      </c>
      <c r="I16" s="9" t="s">
        <v>80</v>
      </c>
      <c r="J16" s="35" t="s">
        <v>75</v>
      </c>
      <c r="K16" s="35" t="s">
        <v>74</v>
      </c>
      <c r="L16">
        <f aca="true" t="shared" si="0" ref="L16:M18">E4+L6</f>
        <v>8</v>
      </c>
      <c r="M16">
        <f t="shared" si="0"/>
        <v>390</v>
      </c>
    </row>
    <row r="17" spans="2:13" ht="18.75">
      <c r="B17" s="13" t="s">
        <v>94</v>
      </c>
      <c r="C17" s="1" t="s">
        <v>58</v>
      </c>
      <c r="D17" s="1" t="s">
        <v>40</v>
      </c>
      <c r="E17" s="8">
        <v>11</v>
      </c>
      <c r="F17" s="1">
        <v>165</v>
      </c>
      <c r="I17" s="9" t="s">
        <v>81</v>
      </c>
      <c r="J17" s="35" t="s">
        <v>22</v>
      </c>
      <c r="K17" s="35" t="s">
        <v>23</v>
      </c>
      <c r="L17">
        <f t="shared" si="0"/>
        <v>10</v>
      </c>
      <c r="M17">
        <f t="shared" si="0"/>
        <v>386</v>
      </c>
    </row>
    <row r="18" spans="2:13" ht="18.75">
      <c r="B18" s="13" t="s">
        <v>95</v>
      </c>
      <c r="C18" s="1" t="s">
        <v>89</v>
      </c>
      <c r="D18" s="1" t="s">
        <v>40</v>
      </c>
      <c r="E18" s="8">
        <v>9</v>
      </c>
      <c r="F18" s="1">
        <v>163</v>
      </c>
      <c r="I18" s="9" t="s">
        <v>82</v>
      </c>
      <c r="J18" s="35" t="s">
        <v>24</v>
      </c>
      <c r="K18" s="35" t="s">
        <v>25</v>
      </c>
      <c r="L18">
        <f t="shared" si="0"/>
        <v>13</v>
      </c>
      <c r="M18">
        <f t="shared" si="0"/>
        <v>382</v>
      </c>
    </row>
    <row r="19" spans="2:13" ht="18.75">
      <c r="B19" s="13" t="s">
        <v>96</v>
      </c>
      <c r="C19" s="1" t="s">
        <v>31</v>
      </c>
      <c r="D19" s="1" t="s">
        <v>23</v>
      </c>
      <c r="E19" s="8">
        <v>8</v>
      </c>
      <c r="F19" s="1">
        <v>153</v>
      </c>
      <c r="I19" s="9" t="s">
        <v>83</v>
      </c>
      <c r="J19" s="35" t="s">
        <v>69</v>
      </c>
      <c r="K19" s="35" t="s">
        <v>70</v>
      </c>
      <c r="L19">
        <f>E9+L5</f>
        <v>9</v>
      </c>
      <c r="M19">
        <f>F9+M5</f>
        <v>375</v>
      </c>
    </row>
    <row r="20" spans="2:13" ht="18.75">
      <c r="B20" s="13" t="s">
        <v>97</v>
      </c>
      <c r="C20" s="1" t="s">
        <v>76</v>
      </c>
      <c r="D20" s="1" t="s">
        <v>74</v>
      </c>
      <c r="E20" s="8">
        <v>7</v>
      </c>
      <c r="F20" s="1">
        <v>153</v>
      </c>
      <c r="I20" s="9" t="s">
        <v>84</v>
      </c>
      <c r="J20" s="35" t="s">
        <v>27</v>
      </c>
      <c r="K20" s="35" t="s">
        <v>25</v>
      </c>
      <c r="L20">
        <f>E11+L4</f>
        <v>17</v>
      </c>
      <c r="M20">
        <f>F11+M4</f>
        <v>372</v>
      </c>
    </row>
    <row r="21" spans="2:13" ht="18.75">
      <c r="B21" s="13" t="s">
        <v>98</v>
      </c>
      <c r="C21" s="1" t="s">
        <v>72</v>
      </c>
      <c r="D21" s="1" t="s">
        <v>70</v>
      </c>
      <c r="E21" s="8">
        <v>10</v>
      </c>
      <c r="F21" s="1">
        <v>145</v>
      </c>
      <c r="I21" s="9" t="s">
        <v>85</v>
      </c>
      <c r="J21" s="35" t="s">
        <v>73</v>
      </c>
      <c r="K21" s="35" t="s">
        <v>74</v>
      </c>
      <c r="L21">
        <f>E8+L9</f>
        <v>19</v>
      </c>
      <c r="M21">
        <f>F8+M9</f>
        <v>372</v>
      </c>
    </row>
    <row r="22" spans="2:13" ht="18.75">
      <c r="B22" s="13" t="s">
        <v>99</v>
      </c>
      <c r="C22" s="1" t="s">
        <v>56</v>
      </c>
      <c r="D22" s="1" t="s">
        <v>40</v>
      </c>
      <c r="E22" s="8">
        <v>19</v>
      </c>
      <c r="F22" s="1">
        <v>131</v>
      </c>
      <c r="I22" s="9" t="s">
        <v>86</v>
      </c>
      <c r="J22" s="35" t="s">
        <v>26</v>
      </c>
      <c r="K22" s="35" t="s">
        <v>25</v>
      </c>
      <c r="L22">
        <f>E7+L11</f>
        <v>15</v>
      </c>
      <c r="M22">
        <f>F7+M11</f>
        <v>353</v>
      </c>
    </row>
    <row r="23" spans="2:13" ht="18.75">
      <c r="B23" s="13" t="s">
        <v>100</v>
      </c>
      <c r="C23" s="1" t="s">
        <v>57</v>
      </c>
      <c r="D23" s="1" t="s">
        <v>40</v>
      </c>
      <c r="E23" s="8">
        <v>27</v>
      </c>
      <c r="F23" s="1">
        <v>106</v>
      </c>
      <c r="I23" s="9" t="s">
        <v>87</v>
      </c>
      <c r="J23" s="35" t="s">
        <v>179</v>
      </c>
      <c r="K23" s="35" t="s">
        <v>70</v>
      </c>
      <c r="L23">
        <f>E10+L10</f>
        <v>12</v>
      </c>
      <c r="M23">
        <f>F10+M10</f>
        <v>348</v>
      </c>
    </row>
    <row r="25" ht="33.75">
      <c r="D25" s="5" t="s">
        <v>19</v>
      </c>
    </row>
    <row r="26" spans="3:6" ht="21">
      <c r="C26" s="16" t="s">
        <v>78</v>
      </c>
      <c r="D26" s="7"/>
      <c r="E26" s="7"/>
      <c r="F26" s="7"/>
    </row>
    <row r="27" spans="2:6" ht="21">
      <c r="B27" s="3" t="s">
        <v>80</v>
      </c>
      <c r="C27" s="7"/>
      <c r="D27" s="7" t="s">
        <v>25</v>
      </c>
      <c r="E27" s="7">
        <f>SUMIF($D$4:$D$23,"Kazincbarcika",$E$4:$E$23)</f>
        <v>26</v>
      </c>
      <c r="F27" s="7">
        <f>SUMIF($D$4:$D$23,"Kazincbarcika",$F$4:$F$23)</f>
        <v>742</v>
      </c>
    </row>
    <row r="28" spans="2:6" ht="21">
      <c r="B28" s="3" t="s">
        <v>81</v>
      </c>
      <c r="C28" s="7"/>
      <c r="D28" s="7" t="s">
        <v>74</v>
      </c>
      <c r="E28" s="7">
        <f>SUMIF($D$4:$D$23,"Nitrogén-Pét",$E$4:$E$23)</f>
        <v>28</v>
      </c>
      <c r="F28" s="7">
        <f>SUMIF($D$4:$D$23,"Nitrogén-Pét",$F$4:$F$23)</f>
        <v>720</v>
      </c>
    </row>
    <row r="29" spans="2:6" ht="21">
      <c r="B29" s="3" t="s">
        <v>82</v>
      </c>
      <c r="C29" s="7"/>
      <c r="D29" s="7" t="s">
        <v>70</v>
      </c>
      <c r="E29" s="7">
        <f>SUMIF($D$4:$D$23,"Teva",$E$4:$E$23)</f>
        <v>24</v>
      </c>
      <c r="F29" s="7">
        <f>SUMIF($D$4:$D$23,"Teva",$F$4:$F$23)</f>
        <v>693</v>
      </c>
    </row>
    <row r="30" spans="2:6" ht="21">
      <c r="B30" s="3" t="s">
        <v>83</v>
      </c>
      <c r="C30" s="7"/>
      <c r="D30" s="7" t="s">
        <v>43</v>
      </c>
      <c r="E30" s="7">
        <f>SUMIF($D$4:$D$23,"Huntsmann.",$E$4:$E$23)</f>
        <v>26</v>
      </c>
      <c r="F30" s="7">
        <f>SUMIF($D$4:$D$23,"Huntsmann.",$F$4:$F$23)</f>
        <v>693</v>
      </c>
    </row>
    <row r="31" spans="2:6" ht="21">
      <c r="B31" s="3" t="s">
        <v>84</v>
      </c>
      <c r="C31" s="7"/>
      <c r="D31" s="7" t="s">
        <v>40</v>
      </c>
      <c r="E31" s="7">
        <f>SUMIF($D$4:$D$23,"Főgáz",$E$4:$E$23)</f>
        <v>66</v>
      </c>
      <c r="F31" s="7">
        <f>SUMIF($D$4:$D$23,"Főgáz",$F$4:$F$23)</f>
        <v>565</v>
      </c>
    </row>
    <row r="32" spans="3:6" ht="21">
      <c r="C32" s="7"/>
      <c r="D32" s="7"/>
      <c r="E32" s="7"/>
      <c r="F32" s="7"/>
    </row>
    <row r="33" spans="3:4" ht="26.25" customHeight="1">
      <c r="C33" s="16" t="s">
        <v>79</v>
      </c>
      <c r="D33" s="2"/>
    </row>
    <row r="35" spans="2:6" ht="21" customHeight="1">
      <c r="B35" s="67" t="s">
        <v>80</v>
      </c>
      <c r="C35" s="1" t="s">
        <v>73</v>
      </c>
      <c r="D35" s="73" t="s">
        <v>74</v>
      </c>
      <c r="F35" s="69">
        <v>393</v>
      </c>
    </row>
    <row r="36" spans="2:6" ht="18.75">
      <c r="B36" s="67"/>
      <c r="C36" s="1" t="s">
        <v>75</v>
      </c>
      <c r="D36" s="73"/>
      <c r="F36" s="69"/>
    </row>
    <row r="37" spans="2:6" ht="18.75">
      <c r="B37" s="67" t="s">
        <v>81</v>
      </c>
      <c r="C37" s="1" t="s">
        <v>22</v>
      </c>
      <c r="D37" s="73" t="s">
        <v>23</v>
      </c>
      <c r="F37" s="69">
        <v>378</v>
      </c>
    </row>
    <row r="38" spans="2:6" ht="18.75">
      <c r="B38" s="67"/>
      <c r="C38" s="1" t="s">
        <v>28</v>
      </c>
      <c r="D38" s="73"/>
      <c r="F38" s="69"/>
    </row>
    <row r="39" spans="2:6" ht="18.75">
      <c r="B39" s="67" t="s">
        <v>82</v>
      </c>
      <c r="C39" s="1" t="s">
        <v>24</v>
      </c>
      <c r="D39" s="73" t="s">
        <v>25</v>
      </c>
      <c r="F39" s="69">
        <v>375</v>
      </c>
    </row>
    <row r="40" spans="2:6" ht="18.75">
      <c r="B40" s="67"/>
      <c r="C40" s="1" t="s">
        <v>27</v>
      </c>
      <c r="D40" s="73"/>
      <c r="F40" s="69"/>
    </row>
    <row r="41" spans="2:6" ht="18.75" customHeight="1">
      <c r="B41" s="67" t="s">
        <v>83</v>
      </c>
      <c r="C41" s="1" t="s">
        <v>26</v>
      </c>
      <c r="D41" s="73" t="s">
        <v>25</v>
      </c>
      <c r="F41" s="69">
        <v>367</v>
      </c>
    </row>
    <row r="42" spans="2:6" ht="18.75" customHeight="1">
      <c r="B42" s="67"/>
      <c r="C42" s="1" t="s">
        <v>29</v>
      </c>
      <c r="D42" s="73"/>
      <c r="F42" s="69"/>
    </row>
    <row r="43" spans="2:6" ht="18.75">
      <c r="B43" s="67" t="s">
        <v>84</v>
      </c>
      <c r="C43" s="1" t="s">
        <v>71</v>
      </c>
      <c r="D43" s="73" t="s">
        <v>70</v>
      </c>
      <c r="F43" s="69">
        <v>362</v>
      </c>
    </row>
    <row r="44" spans="2:6" ht="18.75">
      <c r="B44" s="67"/>
      <c r="C44" s="1" t="s">
        <v>69</v>
      </c>
      <c r="D44" s="73"/>
      <c r="F44" s="69"/>
    </row>
    <row r="45" spans="2:6" ht="18.75">
      <c r="B45" s="67" t="s">
        <v>85</v>
      </c>
      <c r="C45" s="1" t="s">
        <v>72</v>
      </c>
      <c r="D45" s="73" t="s">
        <v>70</v>
      </c>
      <c r="F45" s="69">
        <v>331</v>
      </c>
    </row>
    <row r="46" spans="2:6" ht="18.75">
      <c r="B46" s="67"/>
      <c r="C46" s="1" t="s">
        <v>179</v>
      </c>
      <c r="D46" s="73"/>
      <c r="F46" s="69"/>
    </row>
    <row r="47" spans="2:6" ht="18.75">
      <c r="B47" s="67" t="s">
        <v>86</v>
      </c>
      <c r="C47" s="1" t="s">
        <v>76</v>
      </c>
      <c r="D47" s="73" t="s">
        <v>74</v>
      </c>
      <c r="F47" s="69">
        <v>327</v>
      </c>
    </row>
    <row r="48" spans="2:6" ht="18.75">
      <c r="B48" s="67"/>
      <c r="C48" s="1" t="s">
        <v>77</v>
      </c>
      <c r="D48" s="73"/>
      <c r="F48" s="69"/>
    </row>
    <row r="49" spans="2:6" ht="18.75">
      <c r="B49" s="67" t="s">
        <v>87</v>
      </c>
      <c r="C49" s="1" t="s">
        <v>31</v>
      </c>
      <c r="D49" s="73" t="s">
        <v>23</v>
      </c>
      <c r="F49" s="69">
        <v>315</v>
      </c>
    </row>
    <row r="50" spans="2:6" ht="18.75">
      <c r="B50" s="67"/>
      <c r="C50" s="1" t="s">
        <v>30</v>
      </c>
      <c r="D50" s="73"/>
      <c r="F50" s="69"/>
    </row>
    <row r="51" spans="2:6" ht="18.75">
      <c r="B51" s="67" t="s">
        <v>88</v>
      </c>
      <c r="C51" s="1" t="s">
        <v>89</v>
      </c>
      <c r="D51" s="73" t="s">
        <v>40</v>
      </c>
      <c r="F51" s="69">
        <v>294</v>
      </c>
    </row>
    <row r="52" spans="2:6" ht="18.75">
      <c r="B52" s="67"/>
      <c r="C52" s="1" t="s">
        <v>56</v>
      </c>
      <c r="D52" s="73"/>
      <c r="F52" s="69"/>
    </row>
    <row r="53" spans="2:6" ht="18.75">
      <c r="B53" s="67" t="s">
        <v>90</v>
      </c>
      <c r="C53" s="1" t="s">
        <v>58</v>
      </c>
      <c r="D53" s="73" t="s">
        <v>40</v>
      </c>
      <c r="F53" s="69">
        <v>271</v>
      </c>
    </row>
    <row r="54" spans="2:6" ht="18.75">
      <c r="B54" s="67"/>
      <c r="C54" s="1" t="s">
        <v>57</v>
      </c>
      <c r="D54" s="73"/>
      <c r="F54" s="69"/>
    </row>
  </sheetData>
  <sheetProtection/>
  <autoFilter ref="C2:F23"/>
  <mergeCells count="33">
    <mergeCell ref="B43:B44"/>
    <mergeCell ref="B45:B46"/>
    <mergeCell ref="D41:D42"/>
    <mergeCell ref="F41:F42"/>
    <mergeCell ref="D43:D44"/>
    <mergeCell ref="F43:F44"/>
    <mergeCell ref="G4:G11"/>
    <mergeCell ref="B47:B48"/>
    <mergeCell ref="B49:B50"/>
    <mergeCell ref="B51:B52"/>
    <mergeCell ref="D51:D52"/>
    <mergeCell ref="F51:F52"/>
    <mergeCell ref="B35:B36"/>
    <mergeCell ref="B37:B38"/>
    <mergeCell ref="B39:B40"/>
    <mergeCell ref="B41:B42"/>
    <mergeCell ref="B53:B54"/>
    <mergeCell ref="D53:D54"/>
    <mergeCell ref="F53:F54"/>
    <mergeCell ref="D47:D48"/>
    <mergeCell ref="F47:F48"/>
    <mergeCell ref="D49:D50"/>
    <mergeCell ref="F49:F50"/>
    <mergeCell ref="J1:M1"/>
    <mergeCell ref="J14:M14"/>
    <mergeCell ref="D45:D46"/>
    <mergeCell ref="F45:F46"/>
    <mergeCell ref="D35:D36"/>
    <mergeCell ref="F35:F36"/>
    <mergeCell ref="D37:D38"/>
    <mergeCell ref="F37:F38"/>
    <mergeCell ref="D39:D40"/>
    <mergeCell ref="F39:F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3"/>
  <sheetViews>
    <sheetView zoomScale="90" zoomScaleNormal="90" zoomScalePageLayoutView="0" workbookViewId="0" topLeftCell="A1">
      <selection activeCell="C1" sqref="C1:F1"/>
    </sheetView>
  </sheetViews>
  <sheetFormatPr defaultColWidth="9.140625" defaultRowHeight="15"/>
  <cols>
    <col min="1" max="1" width="0.42578125" style="0" customWidth="1"/>
    <col min="2" max="2" width="11.00390625" style="0" bestFit="1" customWidth="1"/>
    <col min="3" max="3" width="20.140625" style="0" customWidth="1"/>
    <col min="4" max="4" width="15.57421875" style="0" customWidth="1"/>
    <col min="6" max="6" width="12.7109375" style="0" bestFit="1" customWidth="1"/>
    <col min="10" max="10" width="11.57421875" style="0" bestFit="1" customWidth="1"/>
    <col min="11" max="11" width="20.421875" style="0" bestFit="1" customWidth="1"/>
    <col min="12" max="12" width="15.421875" style="0" bestFit="1" customWidth="1"/>
    <col min="13" max="13" width="6.57421875" style="0" bestFit="1" customWidth="1"/>
    <col min="14" max="14" width="12.7109375" style="0" bestFit="1" customWidth="1"/>
  </cols>
  <sheetData>
    <row r="1" spans="3:14" ht="33.75">
      <c r="C1" s="65" t="s">
        <v>32</v>
      </c>
      <c r="D1" s="65"/>
      <c r="E1" s="65"/>
      <c r="F1" s="65"/>
      <c r="G1" s="6"/>
      <c r="H1" s="6"/>
      <c r="I1" s="6"/>
      <c r="J1" s="65" t="s">
        <v>186</v>
      </c>
      <c r="K1" s="65"/>
      <c r="L1" s="65"/>
      <c r="M1" s="65"/>
      <c r="N1" s="65"/>
    </row>
    <row r="4" spans="2:14" s="43" customFormat="1" ht="19.5" thickBot="1">
      <c r="B4" s="43" t="s">
        <v>110</v>
      </c>
      <c r="C4" s="43" t="s">
        <v>2</v>
      </c>
      <c r="D4" s="43" t="s">
        <v>3</v>
      </c>
      <c r="E4" s="43" t="s">
        <v>4</v>
      </c>
      <c r="F4" s="43" t="s">
        <v>5</v>
      </c>
      <c r="J4" s="43" t="s">
        <v>110</v>
      </c>
      <c r="K4" s="64" t="s">
        <v>2</v>
      </c>
      <c r="L4" s="64" t="s">
        <v>33</v>
      </c>
      <c r="M4" s="43" t="s">
        <v>4</v>
      </c>
      <c r="N4" s="43" t="s">
        <v>5</v>
      </c>
    </row>
    <row r="5" spans="2:12" s="1" customFormat="1" ht="21">
      <c r="B5" s="46" t="s">
        <v>80</v>
      </c>
      <c r="C5" s="24" t="s">
        <v>64</v>
      </c>
      <c r="D5" s="32" t="s">
        <v>50</v>
      </c>
      <c r="E5" s="47">
        <v>2</v>
      </c>
      <c r="F5" s="32">
        <v>225</v>
      </c>
      <c r="G5" s="70" t="s">
        <v>147</v>
      </c>
      <c r="K5" s="26"/>
      <c r="L5" s="35"/>
    </row>
    <row r="6" spans="2:14" s="1" customFormat="1" ht="21">
      <c r="B6" s="48" t="s">
        <v>81</v>
      </c>
      <c r="C6" s="26" t="s">
        <v>156</v>
      </c>
      <c r="D6" s="35" t="s">
        <v>134</v>
      </c>
      <c r="E6" s="49">
        <v>7</v>
      </c>
      <c r="F6" s="35">
        <v>223</v>
      </c>
      <c r="G6" s="71"/>
      <c r="J6" s="9" t="s">
        <v>80</v>
      </c>
      <c r="K6" s="26" t="s">
        <v>64</v>
      </c>
      <c r="L6" s="35" t="s">
        <v>50</v>
      </c>
      <c r="M6" s="1">
        <v>0</v>
      </c>
      <c r="N6" s="1">
        <v>223</v>
      </c>
    </row>
    <row r="7" spans="2:14" s="1" customFormat="1" ht="18.75">
      <c r="B7" s="48" t="s">
        <v>82</v>
      </c>
      <c r="C7" s="35" t="s">
        <v>151</v>
      </c>
      <c r="D7" s="35" t="s">
        <v>74</v>
      </c>
      <c r="E7" s="35">
        <v>2</v>
      </c>
      <c r="F7" s="35">
        <v>220</v>
      </c>
      <c r="G7" s="71"/>
      <c r="J7" s="9" t="s">
        <v>81</v>
      </c>
      <c r="K7" s="35" t="s">
        <v>150</v>
      </c>
      <c r="L7" s="35" t="s">
        <v>74</v>
      </c>
      <c r="M7" s="1">
        <v>8</v>
      </c>
      <c r="N7" s="1">
        <v>212</v>
      </c>
    </row>
    <row r="8" spans="2:14" s="1" customFormat="1" ht="18.75">
      <c r="B8" s="48" t="s">
        <v>83</v>
      </c>
      <c r="C8" s="35" t="s">
        <v>49</v>
      </c>
      <c r="D8" s="35" t="s">
        <v>50</v>
      </c>
      <c r="E8" s="49">
        <v>4</v>
      </c>
      <c r="F8" s="35">
        <v>213</v>
      </c>
      <c r="G8" s="71"/>
      <c r="J8" s="9" t="s">
        <v>82</v>
      </c>
      <c r="K8" s="35" t="s">
        <v>151</v>
      </c>
      <c r="L8" s="35" t="s">
        <v>74</v>
      </c>
      <c r="M8" s="1">
        <v>4</v>
      </c>
      <c r="N8" s="1">
        <v>198</v>
      </c>
    </row>
    <row r="9" spans="2:14" s="1" customFormat="1" ht="18.75">
      <c r="B9" s="48" t="s">
        <v>84</v>
      </c>
      <c r="C9" s="35" t="s">
        <v>141</v>
      </c>
      <c r="D9" s="35" t="s">
        <v>74</v>
      </c>
      <c r="E9" s="49">
        <v>3</v>
      </c>
      <c r="F9" s="35">
        <v>198</v>
      </c>
      <c r="G9" s="71"/>
      <c r="J9" s="9" t="s">
        <v>83</v>
      </c>
      <c r="K9" s="35" t="s">
        <v>155</v>
      </c>
      <c r="L9" s="35" t="s">
        <v>134</v>
      </c>
      <c r="M9" s="1">
        <v>4</v>
      </c>
      <c r="N9" s="1">
        <v>190</v>
      </c>
    </row>
    <row r="10" spans="2:14" s="1" customFormat="1" ht="18.75">
      <c r="B10" s="48" t="s">
        <v>85</v>
      </c>
      <c r="C10" s="35" t="s">
        <v>63</v>
      </c>
      <c r="D10" s="35" t="s">
        <v>50</v>
      </c>
      <c r="E10" s="49">
        <v>4</v>
      </c>
      <c r="F10" s="35">
        <v>198</v>
      </c>
      <c r="G10" s="71"/>
      <c r="J10" s="9" t="s">
        <v>84</v>
      </c>
      <c r="K10" s="35" t="s">
        <v>63</v>
      </c>
      <c r="L10" s="35" t="s">
        <v>50</v>
      </c>
      <c r="M10" s="1">
        <v>8</v>
      </c>
      <c r="N10" s="1">
        <v>182</v>
      </c>
    </row>
    <row r="11" spans="2:14" s="1" customFormat="1" ht="18.75">
      <c r="B11" s="48" t="s">
        <v>86</v>
      </c>
      <c r="C11" s="35" t="s">
        <v>150</v>
      </c>
      <c r="D11" s="35" t="s">
        <v>74</v>
      </c>
      <c r="E11" s="49">
        <v>4</v>
      </c>
      <c r="F11" s="35">
        <v>194</v>
      </c>
      <c r="G11" s="71"/>
      <c r="J11" s="9" t="s">
        <v>85</v>
      </c>
      <c r="K11" s="35" t="s">
        <v>49</v>
      </c>
      <c r="L11" s="35" t="s">
        <v>50</v>
      </c>
      <c r="M11" s="1">
        <v>10</v>
      </c>
      <c r="N11" s="1">
        <v>181</v>
      </c>
    </row>
    <row r="12" spans="2:14" s="1" customFormat="1" ht="19.5" thickBot="1">
      <c r="B12" s="50" t="s">
        <v>87</v>
      </c>
      <c r="C12" s="38" t="s">
        <v>155</v>
      </c>
      <c r="D12" s="38" t="s">
        <v>134</v>
      </c>
      <c r="E12" s="51">
        <v>2</v>
      </c>
      <c r="F12" s="38">
        <v>193</v>
      </c>
      <c r="G12" s="72"/>
      <c r="J12" s="9" t="s">
        <v>86</v>
      </c>
      <c r="K12" s="35" t="s">
        <v>141</v>
      </c>
      <c r="L12" s="35" t="s">
        <v>74</v>
      </c>
      <c r="M12" s="1">
        <v>7</v>
      </c>
      <c r="N12" s="1">
        <v>168</v>
      </c>
    </row>
    <row r="13" spans="2:14" s="1" customFormat="1" ht="21">
      <c r="B13" s="9" t="s">
        <v>88</v>
      </c>
      <c r="C13" s="1" t="s">
        <v>34</v>
      </c>
      <c r="D13" s="1" t="s">
        <v>9</v>
      </c>
      <c r="E13" s="45">
        <v>6</v>
      </c>
      <c r="F13" s="1">
        <v>190</v>
      </c>
      <c r="J13" s="9" t="s">
        <v>87</v>
      </c>
      <c r="K13" s="26" t="s">
        <v>156</v>
      </c>
      <c r="L13" s="35" t="s">
        <v>134</v>
      </c>
      <c r="M13" s="1">
        <v>3</v>
      </c>
      <c r="N13" s="1">
        <v>165</v>
      </c>
    </row>
    <row r="14" spans="2:6" s="1" customFormat="1" ht="18.75">
      <c r="B14" s="9" t="s">
        <v>90</v>
      </c>
      <c r="C14" s="1" t="s">
        <v>154</v>
      </c>
      <c r="D14" s="1" t="s">
        <v>74</v>
      </c>
      <c r="E14" s="45">
        <v>3</v>
      </c>
      <c r="F14" s="1">
        <v>187</v>
      </c>
    </row>
    <row r="15" spans="2:6" s="1" customFormat="1" ht="18.75">
      <c r="B15" s="9" t="s">
        <v>91</v>
      </c>
      <c r="C15" s="1" t="s">
        <v>152</v>
      </c>
      <c r="D15" s="1" t="s">
        <v>134</v>
      </c>
      <c r="E15" s="45">
        <v>4</v>
      </c>
      <c r="F15" s="1">
        <v>185</v>
      </c>
    </row>
    <row r="16" spans="2:6" s="1" customFormat="1" ht="18.75">
      <c r="B16" s="9" t="s">
        <v>92</v>
      </c>
      <c r="C16" s="1" t="s">
        <v>153</v>
      </c>
      <c r="D16" s="1" t="s">
        <v>134</v>
      </c>
      <c r="E16" s="45">
        <v>7</v>
      </c>
      <c r="F16" s="1">
        <v>182</v>
      </c>
    </row>
    <row r="17" spans="2:14" ht="33.75">
      <c r="B17" s="9" t="s">
        <v>93</v>
      </c>
      <c r="C17" s="1" t="s">
        <v>35</v>
      </c>
      <c r="D17" s="1" t="s">
        <v>9</v>
      </c>
      <c r="E17" s="45">
        <v>7</v>
      </c>
      <c r="F17" s="1">
        <v>158</v>
      </c>
      <c r="J17" s="65" t="s">
        <v>187</v>
      </c>
      <c r="K17" s="65"/>
      <c r="L17" s="65"/>
      <c r="M17" s="65"/>
      <c r="N17" s="65"/>
    </row>
    <row r="18" spans="2:6" ht="18.75">
      <c r="B18" s="9"/>
      <c r="C18" s="1"/>
      <c r="D18" s="1"/>
      <c r="E18" s="1"/>
      <c r="F18" s="1"/>
    </row>
    <row r="19" spans="3:14" ht="18.75">
      <c r="C19" s="1"/>
      <c r="J19" s="43" t="s">
        <v>110</v>
      </c>
      <c r="K19" s="43" t="s">
        <v>2</v>
      </c>
      <c r="L19" s="43" t="s">
        <v>33</v>
      </c>
      <c r="M19" s="43" t="s">
        <v>4</v>
      </c>
      <c r="N19" s="43" t="s">
        <v>5</v>
      </c>
    </row>
    <row r="20" ht="21">
      <c r="C20" s="16" t="s">
        <v>157</v>
      </c>
    </row>
    <row r="21" spans="10:14" ht="21">
      <c r="J21" s="9" t="s">
        <v>80</v>
      </c>
      <c r="K21" s="26" t="s">
        <v>64</v>
      </c>
      <c r="L21" s="35" t="s">
        <v>50</v>
      </c>
      <c r="M21" s="1">
        <f>E5+M6</f>
        <v>2</v>
      </c>
      <c r="N21" s="1">
        <f>F5+N6</f>
        <v>448</v>
      </c>
    </row>
    <row r="22" spans="2:14" ht="21">
      <c r="B22" s="74" t="s">
        <v>80</v>
      </c>
      <c r="C22" s="26" t="s">
        <v>64</v>
      </c>
      <c r="D22" s="75" t="s">
        <v>50</v>
      </c>
      <c r="E22" s="52"/>
      <c r="F22" s="76">
        <v>423</v>
      </c>
      <c r="J22" s="9" t="s">
        <v>81</v>
      </c>
      <c r="K22" s="35" t="s">
        <v>151</v>
      </c>
      <c r="L22" s="35" t="s">
        <v>74</v>
      </c>
      <c r="M22" s="1">
        <f>E7+M8</f>
        <v>6</v>
      </c>
      <c r="N22" s="1">
        <f>F7+N8</f>
        <v>418</v>
      </c>
    </row>
    <row r="23" spans="2:14" ht="21">
      <c r="B23" s="74"/>
      <c r="C23" s="26" t="s">
        <v>63</v>
      </c>
      <c r="D23" s="75"/>
      <c r="E23" s="52"/>
      <c r="F23" s="76"/>
      <c r="J23" s="9" t="s">
        <v>82</v>
      </c>
      <c r="K23" s="35" t="s">
        <v>150</v>
      </c>
      <c r="L23" s="35" t="s">
        <v>74</v>
      </c>
      <c r="M23" s="1">
        <f>E11+M7</f>
        <v>12</v>
      </c>
      <c r="N23" s="1">
        <f>F11+N7</f>
        <v>406</v>
      </c>
    </row>
    <row r="24" spans="2:14" ht="18.75">
      <c r="B24" s="74" t="s">
        <v>81</v>
      </c>
      <c r="C24" s="35" t="s">
        <v>155</v>
      </c>
      <c r="D24" s="75" t="s">
        <v>134</v>
      </c>
      <c r="E24" s="52"/>
      <c r="F24" s="76">
        <v>415</v>
      </c>
      <c r="J24" s="9" t="s">
        <v>83</v>
      </c>
      <c r="K24" s="35" t="s">
        <v>49</v>
      </c>
      <c r="L24" s="35" t="s">
        <v>50</v>
      </c>
      <c r="M24" s="1">
        <f>E8+M11</f>
        <v>14</v>
      </c>
      <c r="N24" s="1">
        <f>F8+N11</f>
        <v>394</v>
      </c>
    </row>
    <row r="25" spans="2:14" ht="21">
      <c r="B25" s="74"/>
      <c r="C25" s="26" t="s">
        <v>156</v>
      </c>
      <c r="D25" s="75"/>
      <c r="E25" s="52"/>
      <c r="F25" s="76"/>
      <c r="J25" s="9" t="s">
        <v>84</v>
      </c>
      <c r="K25" s="26" t="s">
        <v>156</v>
      </c>
      <c r="L25" s="35" t="s">
        <v>134</v>
      </c>
      <c r="M25" s="1">
        <f>E6+M13</f>
        <v>10</v>
      </c>
      <c r="N25" s="1">
        <f>F6+N13</f>
        <v>388</v>
      </c>
    </row>
    <row r="26" spans="2:14" ht="21">
      <c r="B26" s="74" t="s">
        <v>82</v>
      </c>
      <c r="C26" s="26" t="s">
        <v>150</v>
      </c>
      <c r="D26" s="75" t="s">
        <v>74</v>
      </c>
      <c r="E26" s="52"/>
      <c r="F26" s="76">
        <v>414</v>
      </c>
      <c r="J26" s="9" t="s">
        <v>85</v>
      </c>
      <c r="K26" s="35" t="s">
        <v>155</v>
      </c>
      <c r="L26" s="35" t="s">
        <v>134</v>
      </c>
      <c r="M26" s="1">
        <f>E12+M9</f>
        <v>6</v>
      </c>
      <c r="N26" s="1">
        <f>F12+N9</f>
        <v>383</v>
      </c>
    </row>
    <row r="27" spans="2:14" ht="21">
      <c r="B27" s="74"/>
      <c r="C27" s="26" t="s">
        <v>151</v>
      </c>
      <c r="D27" s="75"/>
      <c r="E27" s="52"/>
      <c r="F27" s="76"/>
      <c r="J27" s="9" t="s">
        <v>86</v>
      </c>
      <c r="K27" s="35" t="s">
        <v>63</v>
      </c>
      <c r="L27" s="35" t="s">
        <v>50</v>
      </c>
      <c r="M27" s="1">
        <f>E10+M10</f>
        <v>12</v>
      </c>
      <c r="N27" s="1">
        <f>F10+N10</f>
        <v>380</v>
      </c>
    </row>
    <row r="28" spans="2:14" ht="18.75">
      <c r="B28" s="74" t="s">
        <v>83</v>
      </c>
      <c r="C28" s="35" t="s">
        <v>154</v>
      </c>
      <c r="D28" s="75" t="s">
        <v>74</v>
      </c>
      <c r="E28" s="52"/>
      <c r="F28" s="76">
        <v>385</v>
      </c>
      <c r="J28" s="9" t="s">
        <v>87</v>
      </c>
      <c r="K28" s="35" t="s">
        <v>141</v>
      </c>
      <c r="L28" s="35" t="s">
        <v>74</v>
      </c>
      <c r="M28" s="1">
        <f>E9+M12</f>
        <v>10</v>
      </c>
      <c r="N28" s="1">
        <f>F9+N12</f>
        <v>366</v>
      </c>
    </row>
    <row r="29" spans="2:14" ht="21">
      <c r="B29" s="74"/>
      <c r="C29" s="35" t="s">
        <v>141</v>
      </c>
      <c r="D29" s="75"/>
      <c r="E29" s="52"/>
      <c r="F29" s="76"/>
      <c r="K29" s="26"/>
      <c r="L29" s="35"/>
      <c r="M29" s="1"/>
      <c r="N29" s="1"/>
    </row>
    <row r="30" spans="2:14" ht="21">
      <c r="B30" s="74" t="s">
        <v>84</v>
      </c>
      <c r="C30" s="35" t="s">
        <v>152</v>
      </c>
      <c r="D30" s="75" t="s">
        <v>134</v>
      </c>
      <c r="E30" s="52"/>
      <c r="F30" s="76">
        <v>367</v>
      </c>
      <c r="K30" s="26"/>
      <c r="L30" s="35"/>
      <c r="M30" s="1"/>
      <c r="N30" s="1"/>
    </row>
    <row r="31" spans="2:14" ht="21">
      <c r="B31" s="74"/>
      <c r="C31" s="35" t="s">
        <v>153</v>
      </c>
      <c r="D31" s="75"/>
      <c r="E31" s="52"/>
      <c r="F31" s="76"/>
      <c r="K31" s="26"/>
      <c r="L31" s="35"/>
      <c r="M31" s="1"/>
      <c r="N31" s="1"/>
    </row>
    <row r="32" spans="2:14" ht="21">
      <c r="B32" s="74" t="s">
        <v>85</v>
      </c>
      <c r="C32" s="35" t="s">
        <v>35</v>
      </c>
      <c r="D32" s="75" t="s">
        <v>9</v>
      </c>
      <c r="E32" s="52"/>
      <c r="F32" s="76">
        <v>348</v>
      </c>
      <c r="K32" s="26"/>
      <c r="L32" s="35"/>
      <c r="M32" s="1"/>
      <c r="N32" s="1"/>
    </row>
    <row r="33" spans="2:6" ht="18.75">
      <c r="B33" s="74"/>
      <c r="C33" s="35" t="s">
        <v>34</v>
      </c>
      <c r="D33" s="75"/>
      <c r="E33" s="52"/>
      <c r="F33" s="76"/>
    </row>
  </sheetData>
  <sheetProtection/>
  <autoFilter ref="B4:F17"/>
  <mergeCells count="22">
    <mergeCell ref="B30:B31"/>
    <mergeCell ref="D30:D31"/>
    <mergeCell ref="F30:F31"/>
    <mergeCell ref="B32:B33"/>
    <mergeCell ref="D32:D33"/>
    <mergeCell ref="F32:F33"/>
    <mergeCell ref="B26:B27"/>
    <mergeCell ref="D26:D27"/>
    <mergeCell ref="F26:F27"/>
    <mergeCell ref="B28:B29"/>
    <mergeCell ref="D28:D29"/>
    <mergeCell ref="F28:F29"/>
    <mergeCell ref="B24:B25"/>
    <mergeCell ref="D24:D25"/>
    <mergeCell ref="F24:F25"/>
    <mergeCell ref="C1:F1"/>
    <mergeCell ref="J1:N1"/>
    <mergeCell ref="J17:N17"/>
    <mergeCell ref="G5:G12"/>
    <mergeCell ref="B22:B23"/>
    <mergeCell ref="D22:D23"/>
    <mergeCell ref="F22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100"/>
  <sheetViews>
    <sheetView zoomScale="60" zoomScaleNormal="60" zoomScalePageLayoutView="0" workbookViewId="0" topLeftCell="A1">
      <selection activeCell="C1" sqref="C1:I1"/>
    </sheetView>
  </sheetViews>
  <sheetFormatPr defaultColWidth="9.140625" defaultRowHeight="15"/>
  <cols>
    <col min="1" max="2" width="0.2890625" style="0" customWidth="1"/>
    <col min="3" max="3" width="12.28125" style="0" bestFit="1" customWidth="1"/>
    <col min="4" max="4" width="22.57421875" style="0" customWidth="1"/>
    <col min="5" max="5" width="17.00390625" style="0" bestFit="1" customWidth="1"/>
    <col min="6" max="6" width="9.140625" style="12" customWidth="1"/>
    <col min="7" max="7" width="14.00390625" style="0" bestFit="1" customWidth="1"/>
  </cols>
  <sheetData>
    <row r="1" spans="3:9" ht="33.75">
      <c r="C1" s="65" t="s">
        <v>36</v>
      </c>
      <c r="D1" s="65"/>
      <c r="E1" s="77"/>
      <c r="F1" s="77"/>
      <c r="G1" s="77"/>
      <c r="H1" s="77"/>
      <c r="I1" s="77"/>
    </row>
    <row r="2" s="7" customFormat="1" ht="21">
      <c r="F2" s="11"/>
    </row>
    <row r="3" spans="3:7" s="20" customFormat="1" ht="21">
      <c r="C3" s="20" t="s">
        <v>110</v>
      </c>
      <c r="D3" s="20" t="s">
        <v>2</v>
      </c>
      <c r="E3" s="20" t="s">
        <v>3</v>
      </c>
      <c r="F3" s="20" t="s">
        <v>4</v>
      </c>
      <c r="G3" s="20" t="s">
        <v>5</v>
      </c>
    </row>
    <row r="4" s="20" customFormat="1" ht="21.75" thickBot="1"/>
    <row r="5" spans="3:8" s="7" customFormat="1" ht="21">
      <c r="C5" s="23" t="s">
        <v>80</v>
      </c>
      <c r="D5" s="24" t="s">
        <v>60</v>
      </c>
      <c r="E5" s="24" t="s">
        <v>40</v>
      </c>
      <c r="F5" s="40">
        <v>3</v>
      </c>
      <c r="G5" s="24">
        <v>207</v>
      </c>
      <c r="H5" s="78" t="s">
        <v>148</v>
      </c>
    </row>
    <row r="6" spans="3:8" s="7" customFormat="1" ht="21">
      <c r="C6" s="25" t="s">
        <v>81</v>
      </c>
      <c r="D6" s="26" t="s">
        <v>61</v>
      </c>
      <c r="E6" s="26" t="s">
        <v>62</v>
      </c>
      <c r="F6" s="41">
        <v>15</v>
      </c>
      <c r="G6" s="26">
        <v>185</v>
      </c>
      <c r="H6" s="79"/>
    </row>
    <row r="7" spans="3:8" s="7" customFormat="1" ht="21">
      <c r="C7" s="25" t="s">
        <v>82</v>
      </c>
      <c r="D7" s="26" t="s">
        <v>59</v>
      </c>
      <c r="E7" s="26" t="s">
        <v>40</v>
      </c>
      <c r="F7" s="41">
        <v>9</v>
      </c>
      <c r="G7" s="26">
        <v>171</v>
      </c>
      <c r="H7" s="79"/>
    </row>
    <row r="8" spans="3:8" s="7" customFormat="1" ht="21.75" thickBot="1">
      <c r="C8" s="28" t="s">
        <v>83</v>
      </c>
      <c r="D8" s="29" t="s">
        <v>37</v>
      </c>
      <c r="E8" s="29" t="s">
        <v>38</v>
      </c>
      <c r="F8" s="42">
        <v>11</v>
      </c>
      <c r="G8" s="29">
        <v>167</v>
      </c>
      <c r="H8" s="80"/>
    </row>
    <row r="9" spans="3:7" s="7" customFormat="1" ht="21">
      <c r="C9" s="10" t="s">
        <v>84</v>
      </c>
      <c r="D9" s="7" t="s">
        <v>131</v>
      </c>
      <c r="E9" s="7" t="s">
        <v>74</v>
      </c>
      <c r="F9" s="11">
        <v>13</v>
      </c>
      <c r="G9" s="7">
        <v>161</v>
      </c>
    </row>
    <row r="10" spans="3:7" s="7" customFormat="1" ht="21">
      <c r="C10" s="10" t="s">
        <v>85</v>
      </c>
      <c r="D10" s="7" t="s">
        <v>132</v>
      </c>
      <c r="E10" s="7" t="s">
        <v>74</v>
      </c>
      <c r="F10" s="11">
        <v>16</v>
      </c>
      <c r="G10" s="7">
        <v>140</v>
      </c>
    </row>
    <row r="11" s="7" customFormat="1" ht="21">
      <c r="F11" s="11"/>
    </row>
    <row r="12" s="7" customFormat="1" ht="21">
      <c r="F12" s="11"/>
    </row>
    <row r="13" spans="3:9" s="7" customFormat="1" ht="33.75">
      <c r="C13" s="65" t="s">
        <v>184</v>
      </c>
      <c r="D13" s="65"/>
      <c r="E13" s="77"/>
      <c r="F13" s="77"/>
      <c r="G13" s="77"/>
      <c r="H13" s="77"/>
      <c r="I13" s="77"/>
    </row>
    <row r="14" s="7" customFormat="1" ht="21">
      <c r="F14" s="11"/>
    </row>
    <row r="15" spans="3:7" s="7" customFormat="1" ht="21">
      <c r="C15" s="20" t="s">
        <v>110</v>
      </c>
      <c r="D15" s="20" t="s">
        <v>2</v>
      </c>
      <c r="E15" s="20" t="s">
        <v>3</v>
      </c>
      <c r="F15" s="20" t="s">
        <v>4</v>
      </c>
      <c r="G15" s="20" t="s">
        <v>5</v>
      </c>
    </row>
    <row r="16" s="7" customFormat="1" ht="21">
      <c r="F16" s="11"/>
    </row>
    <row r="17" spans="3:7" s="7" customFormat="1" ht="21">
      <c r="C17" s="10" t="s">
        <v>80</v>
      </c>
      <c r="D17" s="26" t="s">
        <v>60</v>
      </c>
      <c r="E17" s="26" t="s">
        <v>40</v>
      </c>
      <c r="F17" s="11">
        <v>6</v>
      </c>
      <c r="G17" s="7">
        <v>197</v>
      </c>
    </row>
    <row r="18" spans="3:7" s="7" customFormat="1" ht="21">
      <c r="C18" s="10" t="s">
        <v>81</v>
      </c>
      <c r="D18" s="26" t="s">
        <v>59</v>
      </c>
      <c r="E18" s="26" t="s">
        <v>40</v>
      </c>
      <c r="F18" s="11">
        <v>10</v>
      </c>
      <c r="G18" s="7">
        <v>170</v>
      </c>
    </row>
    <row r="19" spans="3:7" s="7" customFormat="1" ht="21">
      <c r="C19" s="10" t="s">
        <v>82</v>
      </c>
      <c r="D19" s="26" t="s">
        <v>61</v>
      </c>
      <c r="E19" s="26" t="s">
        <v>62</v>
      </c>
      <c r="F19" s="11">
        <v>10</v>
      </c>
      <c r="G19" s="7">
        <v>163</v>
      </c>
    </row>
    <row r="20" spans="3:7" s="7" customFormat="1" ht="21">
      <c r="C20" s="10" t="s">
        <v>83</v>
      </c>
      <c r="D20" s="26" t="s">
        <v>37</v>
      </c>
      <c r="E20" s="26" t="s">
        <v>38</v>
      </c>
      <c r="F20" s="11">
        <v>11</v>
      </c>
      <c r="G20" s="7">
        <v>150</v>
      </c>
    </row>
    <row r="21" s="7" customFormat="1" ht="21">
      <c r="F21" s="11"/>
    </row>
    <row r="22" s="7" customFormat="1" ht="21">
      <c r="F22" s="11"/>
    </row>
    <row r="23" spans="3:9" s="7" customFormat="1" ht="33.75">
      <c r="C23" s="65" t="s">
        <v>185</v>
      </c>
      <c r="D23" s="65"/>
      <c r="E23" s="77"/>
      <c r="F23" s="77"/>
      <c r="G23" s="77"/>
      <c r="H23" s="77"/>
      <c r="I23" s="77"/>
    </row>
    <row r="24" s="7" customFormat="1" ht="21">
      <c r="F24" s="11"/>
    </row>
    <row r="25" spans="3:7" s="7" customFormat="1" ht="21">
      <c r="C25" s="20" t="s">
        <v>110</v>
      </c>
      <c r="D25" s="20" t="s">
        <v>2</v>
      </c>
      <c r="E25" s="20" t="s">
        <v>3</v>
      </c>
      <c r="F25" s="20" t="s">
        <v>4</v>
      </c>
      <c r="G25" s="20" t="s">
        <v>5</v>
      </c>
    </row>
    <row r="26" s="7" customFormat="1" ht="21">
      <c r="F26" s="11"/>
    </row>
    <row r="27" spans="3:7" s="7" customFormat="1" ht="21">
      <c r="C27" s="10" t="s">
        <v>80</v>
      </c>
      <c r="D27" s="26" t="s">
        <v>60</v>
      </c>
      <c r="E27" s="26" t="s">
        <v>40</v>
      </c>
      <c r="F27" s="7">
        <f>F5+F17</f>
        <v>9</v>
      </c>
      <c r="G27" s="7">
        <f>G5+G17</f>
        <v>404</v>
      </c>
    </row>
    <row r="28" spans="3:7" s="7" customFormat="1" ht="21">
      <c r="C28" s="10" t="s">
        <v>81</v>
      </c>
      <c r="D28" s="26" t="s">
        <v>61</v>
      </c>
      <c r="E28" s="26" t="s">
        <v>62</v>
      </c>
      <c r="F28" s="7">
        <f>F6+F19</f>
        <v>25</v>
      </c>
      <c r="G28" s="7">
        <f>G6+G19</f>
        <v>348</v>
      </c>
    </row>
    <row r="29" spans="3:7" s="7" customFormat="1" ht="21">
      <c r="C29" s="10" t="s">
        <v>82</v>
      </c>
      <c r="D29" s="26" t="s">
        <v>59</v>
      </c>
      <c r="E29" s="26" t="s">
        <v>40</v>
      </c>
      <c r="F29" s="7">
        <f>F7+F18</f>
        <v>19</v>
      </c>
      <c r="G29" s="7">
        <f>G7+G18</f>
        <v>341</v>
      </c>
    </row>
    <row r="30" spans="3:7" s="7" customFormat="1" ht="21">
      <c r="C30" s="10" t="s">
        <v>83</v>
      </c>
      <c r="D30" s="26" t="s">
        <v>37</v>
      </c>
      <c r="E30" s="26" t="s">
        <v>38</v>
      </c>
      <c r="F30" s="7">
        <f>F8+F20</f>
        <v>22</v>
      </c>
      <c r="G30" s="7">
        <f>G8+G20</f>
        <v>317</v>
      </c>
    </row>
    <row r="31" s="7" customFormat="1" ht="21">
      <c r="F31" s="11"/>
    </row>
    <row r="32" s="7" customFormat="1" ht="21">
      <c r="F32" s="11"/>
    </row>
    <row r="33" s="7" customFormat="1" ht="21">
      <c r="F33" s="11"/>
    </row>
    <row r="34" s="7" customFormat="1" ht="21">
      <c r="F34" s="11"/>
    </row>
    <row r="35" s="7" customFormat="1" ht="21">
      <c r="F35" s="11"/>
    </row>
    <row r="36" s="7" customFormat="1" ht="21">
      <c r="F36" s="11"/>
    </row>
    <row r="37" s="7" customFormat="1" ht="21">
      <c r="F37" s="11"/>
    </row>
    <row r="38" s="7" customFormat="1" ht="21">
      <c r="F38" s="11"/>
    </row>
    <row r="39" s="7" customFormat="1" ht="21">
      <c r="F39" s="11"/>
    </row>
    <row r="40" s="7" customFormat="1" ht="21">
      <c r="F40" s="11"/>
    </row>
    <row r="41" s="7" customFormat="1" ht="21">
      <c r="F41" s="11"/>
    </row>
    <row r="42" s="7" customFormat="1" ht="21">
      <c r="F42" s="11"/>
    </row>
    <row r="43" s="7" customFormat="1" ht="21">
      <c r="F43" s="11"/>
    </row>
    <row r="44" s="7" customFormat="1" ht="21">
      <c r="F44" s="11"/>
    </row>
    <row r="45" s="7" customFormat="1" ht="21">
      <c r="F45" s="11"/>
    </row>
    <row r="46" s="7" customFormat="1" ht="21">
      <c r="F46" s="11"/>
    </row>
    <row r="47" s="7" customFormat="1" ht="21">
      <c r="F47" s="11"/>
    </row>
    <row r="48" s="7" customFormat="1" ht="21">
      <c r="F48" s="11"/>
    </row>
    <row r="49" s="7" customFormat="1" ht="21">
      <c r="F49" s="11"/>
    </row>
    <row r="50" s="7" customFormat="1" ht="21">
      <c r="F50" s="11"/>
    </row>
    <row r="51" s="7" customFormat="1" ht="21">
      <c r="F51" s="11"/>
    </row>
    <row r="52" s="7" customFormat="1" ht="21">
      <c r="F52" s="11"/>
    </row>
    <row r="53" s="7" customFormat="1" ht="21">
      <c r="F53" s="11"/>
    </row>
    <row r="54" s="7" customFormat="1" ht="21">
      <c r="F54" s="11"/>
    </row>
    <row r="55" s="7" customFormat="1" ht="21">
      <c r="F55" s="11"/>
    </row>
    <row r="56" s="7" customFormat="1" ht="21">
      <c r="F56" s="11"/>
    </row>
    <row r="57" s="7" customFormat="1" ht="21">
      <c r="F57" s="11"/>
    </row>
    <row r="58" s="7" customFormat="1" ht="21">
      <c r="F58" s="11"/>
    </row>
    <row r="59" s="7" customFormat="1" ht="21">
      <c r="F59" s="11"/>
    </row>
    <row r="60" s="7" customFormat="1" ht="21">
      <c r="F60" s="11"/>
    </row>
    <row r="61" s="7" customFormat="1" ht="21">
      <c r="F61" s="11"/>
    </row>
    <row r="62" s="7" customFormat="1" ht="21">
      <c r="F62" s="11"/>
    </row>
    <row r="63" s="7" customFormat="1" ht="21">
      <c r="F63" s="11"/>
    </row>
    <row r="64" s="7" customFormat="1" ht="21">
      <c r="F64" s="11"/>
    </row>
    <row r="65" s="7" customFormat="1" ht="21">
      <c r="F65" s="11"/>
    </row>
    <row r="66" s="7" customFormat="1" ht="21">
      <c r="F66" s="11"/>
    </row>
    <row r="67" s="7" customFormat="1" ht="21">
      <c r="F67" s="11"/>
    </row>
    <row r="68" s="7" customFormat="1" ht="21">
      <c r="F68" s="11"/>
    </row>
    <row r="69" s="7" customFormat="1" ht="21">
      <c r="F69" s="11"/>
    </row>
    <row r="70" s="7" customFormat="1" ht="21">
      <c r="F70" s="11"/>
    </row>
    <row r="71" s="7" customFormat="1" ht="21">
      <c r="F71" s="11"/>
    </row>
    <row r="72" s="7" customFormat="1" ht="21">
      <c r="F72" s="11"/>
    </row>
    <row r="73" s="7" customFormat="1" ht="21">
      <c r="F73" s="11"/>
    </row>
    <row r="74" s="7" customFormat="1" ht="21">
      <c r="F74" s="11"/>
    </row>
    <row r="75" s="7" customFormat="1" ht="21">
      <c r="F75" s="11"/>
    </row>
    <row r="76" s="7" customFormat="1" ht="21">
      <c r="F76" s="11"/>
    </row>
    <row r="77" s="7" customFormat="1" ht="21">
      <c r="F77" s="11"/>
    </row>
    <row r="78" s="7" customFormat="1" ht="21">
      <c r="F78" s="11"/>
    </row>
    <row r="79" s="7" customFormat="1" ht="21">
      <c r="F79" s="11"/>
    </row>
    <row r="80" s="7" customFormat="1" ht="21">
      <c r="F80" s="11"/>
    </row>
    <row r="81" s="7" customFormat="1" ht="21">
      <c r="F81" s="11"/>
    </row>
    <row r="82" s="7" customFormat="1" ht="21">
      <c r="F82" s="11"/>
    </row>
    <row r="83" s="7" customFormat="1" ht="21">
      <c r="F83" s="11"/>
    </row>
    <row r="84" s="7" customFormat="1" ht="21">
      <c r="F84" s="11"/>
    </row>
    <row r="85" s="7" customFormat="1" ht="21">
      <c r="F85" s="11"/>
    </row>
    <row r="86" s="7" customFormat="1" ht="21">
      <c r="F86" s="11"/>
    </row>
    <row r="87" s="7" customFormat="1" ht="21">
      <c r="F87" s="11"/>
    </row>
    <row r="88" s="7" customFormat="1" ht="21">
      <c r="F88" s="11"/>
    </row>
    <row r="89" s="7" customFormat="1" ht="21">
      <c r="F89" s="11"/>
    </row>
    <row r="90" s="7" customFormat="1" ht="21">
      <c r="F90" s="11"/>
    </row>
    <row r="91" s="7" customFormat="1" ht="21">
      <c r="F91" s="11"/>
    </row>
    <row r="92" s="7" customFormat="1" ht="21">
      <c r="F92" s="11"/>
    </row>
    <row r="93" s="7" customFormat="1" ht="21">
      <c r="F93" s="11"/>
    </row>
    <row r="94" s="7" customFormat="1" ht="21">
      <c r="F94" s="11"/>
    </row>
    <row r="95" s="7" customFormat="1" ht="21">
      <c r="F95" s="11"/>
    </row>
    <row r="96" s="7" customFormat="1" ht="21">
      <c r="F96" s="11"/>
    </row>
    <row r="97" s="7" customFormat="1" ht="21">
      <c r="F97" s="11"/>
    </row>
    <row r="98" s="7" customFormat="1" ht="21">
      <c r="F98" s="11"/>
    </row>
    <row r="99" s="7" customFormat="1" ht="21">
      <c r="F99" s="11"/>
    </row>
    <row r="100" s="7" customFormat="1" ht="21">
      <c r="F100" s="11"/>
    </row>
  </sheetData>
  <sheetProtection/>
  <mergeCells count="4">
    <mergeCell ref="C1:I1"/>
    <mergeCell ref="H5:H8"/>
    <mergeCell ref="C13:I13"/>
    <mergeCell ref="C23:I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1" sqref="B1:E1"/>
    </sheetView>
  </sheetViews>
  <sheetFormatPr defaultColWidth="9.140625" defaultRowHeight="15"/>
  <cols>
    <col min="1" max="1" width="11.8515625" style="3" bestFit="1" customWidth="1"/>
    <col min="2" max="2" width="22.7109375" style="0" bestFit="1" customWidth="1"/>
    <col min="3" max="3" width="17.00390625" style="0" bestFit="1" customWidth="1"/>
    <col min="4" max="4" width="8.57421875" style="0" customWidth="1"/>
    <col min="5" max="5" width="13.7109375" style="0" bestFit="1" customWidth="1"/>
    <col min="8" max="8" width="12.28125" style="0" bestFit="1" customWidth="1"/>
    <col min="9" max="9" width="20.28125" style="0" bestFit="1" customWidth="1"/>
    <col min="10" max="10" width="17.00390625" style="0" bestFit="1" customWidth="1"/>
    <col min="11" max="11" width="7.00390625" style="0" bestFit="1" customWidth="1"/>
    <col min="12" max="12" width="14.00390625" style="0" bestFit="1" customWidth="1"/>
  </cols>
  <sheetData>
    <row r="1" spans="2:11" ht="33.75">
      <c r="B1" s="65" t="s">
        <v>52</v>
      </c>
      <c r="C1" s="65"/>
      <c r="D1" s="65"/>
      <c r="E1" s="65"/>
      <c r="H1" s="65" t="s">
        <v>177</v>
      </c>
      <c r="I1" s="65"/>
      <c r="J1" s="65"/>
      <c r="K1" s="65"/>
    </row>
    <row r="5" spans="1:12" s="20" customFormat="1" ht="21">
      <c r="A5" s="20" t="s">
        <v>110</v>
      </c>
      <c r="B5" s="20" t="s">
        <v>2</v>
      </c>
      <c r="C5" s="20" t="s">
        <v>3</v>
      </c>
      <c r="D5" s="20" t="s">
        <v>4</v>
      </c>
      <c r="E5" s="20" t="s">
        <v>5</v>
      </c>
      <c r="H5" s="20" t="s">
        <v>110</v>
      </c>
      <c r="I5" s="20" t="s">
        <v>2</v>
      </c>
      <c r="J5" s="20" t="s">
        <v>3</v>
      </c>
      <c r="K5" s="20" t="s">
        <v>4</v>
      </c>
      <c r="L5" s="20" t="s">
        <v>5</v>
      </c>
    </row>
    <row r="6" s="7" customFormat="1" ht="21.75" thickBot="1">
      <c r="A6" s="10"/>
    </row>
    <row r="7" spans="1:12" s="7" customFormat="1" ht="21">
      <c r="A7" s="23" t="s">
        <v>80</v>
      </c>
      <c r="B7" s="24" t="s">
        <v>144</v>
      </c>
      <c r="C7" s="24" t="s">
        <v>134</v>
      </c>
      <c r="D7" s="24">
        <v>3</v>
      </c>
      <c r="E7" s="24">
        <v>209</v>
      </c>
      <c r="F7" s="70" t="s">
        <v>147</v>
      </c>
      <c r="H7" s="10" t="s">
        <v>80</v>
      </c>
      <c r="I7" s="26" t="s">
        <v>145</v>
      </c>
      <c r="J7" s="26" t="s">
        <v>134</v>
      </c>
      <c r="K7" s="7">
        <v>1</v>
      </c>
      <c r="L7" s="7">
        <v>208</v>
      </c>
    </row>
    <row r="8" spans="1:12" s="7" customFormat="1" ht="21">
      <c r="A8" s="25" t="s">
        <v>81</v>
      </c>
      <c r="B8" s="26" t="s">
        <v>140</v>
      </c>
      <c r="C8" s="26" t="s">
        <v>74</v>
      </c>
      <c r="D8" s="26">
        <v>6</v>
      </c>
      <c r="E8" s="26">
        <v>208</v>
      </c>
      <c r="F8" s="71"/>
      <c r="H8" s="10" t="s">
        <v>81</v>
      </c>
      <c r="I8" s="26" t="s">
        <v>53</v>
      </c>
      <c r="J8" s="26" t="s">
        <v>40</v>
      </c>
      <c r="K8" s="7">
        <v>6</v>
      </c>
      <c r="L8" s="7">
        <v>206</v>
      </c>
    </row>
    <row r="9" spans="1:12" s="7" customFormat="1" ht="21">
      <c r="A9" s="25" t="s">
        <v>82</v>
      </c>
      <c r="B9" s="26" t="s">
        <v>133</v>
      </c>
      <c r="C9" s="26" t="s">
        <v>134</v>
      </c>
      <c r="D9" s="26">
        <v>2</v>
      </c>
      <c r="E9" s="26">
        <v>206</v>
      </c>
      <c r="F9" s="71"/>
      <c r="H9" s="10" t="s">
        <v>82</v>
      </c>
      <c r="I9" s="26" t="s">
        <v>133</v>
      </c>
      <c r="J9" s="26" t="s">
        <v>134</v>
      </c>
      <c r="K9" s="7">
        <v>4</v>
      </c>
      <c r="L9" s="7">
        <v>197</v>
      </c>
    </row>
    <row r="10" spans="1:12" s="7" customFormat="1" ht="21">
      <c r="A10" s="25" t="s">
        <v>83</v>
      </c>
      <c r="B10" s="26" t="s">
        <v>146</v>
      </c>
      <c r="C10" s="26" t="s">
        <v>74</v>
      </c>
      <c r="D10" s="26">
        <v>4</v>
      </c>
      <c r="E10" s="26">
        <v>206</v>
      </c>
      <c r="F10" s="71"/>
      <c r="H10" s="10" t="s">
        <v>83</v>
      </c>
      <c r="I10" s="26" t="s">
        <v>140</v>
      </c>
      <c r="J10" s="26" t="s">
        <v>74</v>
      </c>
      <c r="K10" s="7">
        <v>10</v>
      </c>
      <c r="L10" s="7">
        <v>191</v>
      </c>
    </row>
    <row r="11" spans="1:12" s="7" customFormat="1" ht="21">
      <c r="A11" s="25" t="s">
        <v>84</v>
      </c>
      <c r="B11" s="26" t="s">
        <v>145</v>
      </c>
      <c r="C11" s="26" t="s">
        <v>134</v>
      </c>
      <c r="D11" s="26">
        <v>3</v>
      </c>
      <c r="E11" s="26">
        <v>202</v>
      </c>
      <c r="F11" s="71"/>
      <c r="H11" s="10" t="s">
        <v>84</v>
      </c>
      <c r="I11" s="26" t="s">
        <v>146</v>
      </c>
      <c r="J11" s="26" t="s">
        <v>74</v>
      </c>
      <c r="K11" s="7">
        <v>9</v>
      </c>
      <c r="L11" s="7">
        <v>186</v>
      </c>
    </row>
    <row r="12" spans="1:12" s="7" customFormat="1" ht="21">
      <c r="A12" s="25" t="s">
        <v>85</v>
      </c>
      <c r="B12" s="26" t="s">
        <v>143</v>
      </c>
      <c r="C12" s="26" t="s">
        <v>74</v>
      </c>
      <c r="D12" s="26">
        <v>1</v>
      </c>
      <c r="E12" s="26">
        <v>201</v>
      </c>
      <c r="F12" s="71"/>
      <c r="H12" s="10" t="s">
        <v>85</v>
      </c>
      <c r="I12" s="26" t="s">
        <v>144</v>
      </c>
      <c r="J12" s="26" t="s">
        <v>134</v>
      </c>
      <c r="K12" s="7">
        <v>5</v>
      </c>
      <c r="L12" s="7">
        <v>179</v>
      </c>
    </row>
    <row r="13" spans="1:12" s="7" customFormat="1" ht="21">
      <c r="A13" s="25" t="s">
        <v>86</v>
      </c>
      <c r="B13" s="26" t="s">
        <v>53</v>
      </c>
      <c r="C13" s="26" t="s">
        <v>40</v>
      </c>
      <c r="D13" s="27">
        <v>6</v>
      </c>
      <c r="E13" s="26">
        <v>185</v>
      </c>
      <c r="F13" s="71"/>
      <c r="H13" s="10" t="s">
        <v>86</v>
      </c>
      <c r="I13" s="26" t="s">
        <v>143</v>
      </c>
      <c r="J13" s="26" t="s">
        <v>74</v>
      </c>
      <c r="K13" s="7">
        <v>4</v>
      </c>
      <c r="L13" s="7">
        <v>177</v>
      </c>
    </row>
    <row r="14" spans="1:12" s="7" customFormat="1" ht="21.75" thickBot="1">
      <c r="A14" s="28" t="s">
        <v>87</v>
      </c>
      <c r="B14" s="29" t="s">
        <v>141</v>
      </c>
      <c r="C14" s="29" t="s">
        <v>74</v>
      </c>
      <c r="D14" s="30">
        <v>9</v>
      </c>
      <c r="E14" s="29">
        <v>166</v>
      </c>
      <c r="F14" s="72"/>
      <c r="H14" s="10" t="s">
        <v>87</v>
      </c>
      <c r="I14" s="26" t="s">
        <v>141</v>
      </c>
      <c r="J14" s="26" t="s">
        <v>74</v>
      </c>
      <c r="K14" s="7">
        <v>9</v>
      </c>
      <c r="L14" s="7">
        <v>171</v>
      </c>
    </row>
    <row r="15" spans="1:5" s="7" customFormat="1" ht="21">
      <c r="A15" s="10" t="s">
        <v>88</v>
      </c>
      <c r="B15" s="7" t="s">
        <v>142</v>
      </c>
      <c r="C15" s="7" t="s">
        <v>43</v>
      </c>
      <c r="D15" s="22">
        <v>10</v>
      </c>
      <c r="E15" s="7">
        <v>166</v>
      </c>
    </row>
    <row r="16" spans="1:5" s="7" customFormat="1" ht="21">
      <c r="A16" s="10" t="s">
        <v>90</v>
      </c>
      <c r="B16" s="7" t="s">
        <v>51</v>
      </c>
      <c r="C16" s="7" t="s">
        <v>40</v>
      </c>
      <c r="D16" s="22">
        <v>12</v>
      </c>
      <c r="E16" s="7">
        <v>165</v>
      </c>
    </row>
    <row r="17" spans="1:5" s="7" customFormat="1" ht="21">
      <c r="A17" s="10" t="s">
        <v>91</v>
      </c>
      <c r="B17" s="7" t="s">
        <v>139</v>
      </c>
      <c r="C17" s="7" t="s">
        <v>43</v>
      </c>
      <c r="D17" s="22">
        <v>11</v>
      </c>
      <c r="E17" s="7">
        <v>162</v>
      </c>
    </row>
    <row r="18" spans="1:11" s="7" customFormat="1" ht="33.75">
      <c r="A18" s="10" t="s">
        <v>92</v>
      </c>
      <c r="B18" s="7" t="s">
        <v>54</v>
      </c>
      <c r="C18" s="7" t="s">
        <v>55</v>
      </c>
      <c r="D18" s="22">
        <v>8</v>
      </c>
      <c r="E18" s="7">
        <v>159</v>
      </c>
      <c r="H18" s="65" t="s">
        <v>183</v>
      </c>
      <c r="I18" s="65"/>
      <c r="J18" s="65"/>
      <c r="K18" s="65"/>
    </row>
    <row r="19" spans="1:5" ht="21">
      <c r="A19" s="10" t="s">
        <v>93</v>
      </c>
      <c r="B19" s="7" t="s">
        <v>7</v>
      </c>
      <c r="C19" s="7" t="s">
        <v>134</v>
      </c>
      <c r="D19" s="22">
        <v>10</v>
      </c>
      <c r="E19" s="7">
        <v>159</v>
      </c>
    </row>
    <row r="21" spans="2:12" ht="21">
      <c r="B21" s="16" t="s">
        <v>149</v>
      </c>
      <c r="H21" s="20" t="s">
        <v>110</v>
      </c>
      <c r="I21" s="20" t="s">
        <v>2</v>
      </c>
      <c r="J21" s="20" t="s">
        <v>3</v>
      </c>
      <c r="K21" s="20" t="s">
        <v>4</v>
      </c>
      <c r="L21" s="20" t="s">
        <v>5</v>
      </c>
    </row>
    <row r="23" spans="1:12" ht="21">
      <c r="A23" s="67" t="s">
        <v>80</v>
      </c>
      <c r="B23" s="26" t="s">
        <v>145</v>
      </c>
      <c r="C23" s="81" t="s">
        <v>134</v>
      </c>
      <c r="E23" s="69">
        <v>411</v>
      </c>
      <c r="H23" s="10" t="s">
        <v>80</v>
      </c>
      <c r="I23" s="26" t="s">
        <v>145</v>
      </c>
      <c r="J23" s="26" t="s">
        <v>134</v>
      </c>
      <c r="K23" s="7">
        <f>D11+K7</f>
        <v>4</v>
      </c>
      <c r="L23" s="7">
        <f>E11+L7</f>
        <v>410</v>
      </c>
    </row>
    <row r="24" spans="1:12" ht="21">
      <c r="A24" s="67"/>
      <c r="B24" s="26" t="s">
        <v>144</v>
      </c>
      <c r="C24" s="81"/>
      <c r="E24" s="69"/>
      <c r="H24" s="10" t="s">
        <v>81</v>
      </c>
      <c r="I24" s="26" t="s">
        <v>133</v>
      </c>
      <c r="J24" s="26" t="s">
        <v>134</v>
      </c>
      <c r="K24" s="7">
        <f>D9+K9</f>
        <v>6</v>
      </c>
      <c r="L24" s="7">
        <f>E9+L9</f>
        <v>403</v>
      </c>
    </row>
    <row r="25" spans="1:12" ht="21">
      <c r="A25" s="67" t="s">
        <v>81</v>
      </c>
      <c r="B25" s="44" t="s">
        <v>143</v>
      </c>
      <c r="C25" s="81" t="s">
        <v>74</v>
      </c>
      <c r="E25" s="69">
        <v>407</v>
      </c>
      <c r="H25" s="10" t="s">
        <v>82</v>
      </c>
      <c r="I25" s="26" t="s">
        <v>140</v>
      </c>
      <c r="J25" s="26" t="s">
        <v>74</v>
      </c>
      <c r="K25" s="7">
        <f>D8+K10</f>
        <v>16</v>
      </c>
      <c r="L25" s="7">
        <f>E8+L10</f>
        <v>399</v>
      </c>
    </row>
    <row r="26" spans="1:12" ht="21">
      <c r="A26" s="67"/>
      <c r="B26" s="44" t="s">
        <v>146</v>
      </c>
      <c r="C26" s="81"/>
      <c r="E26" s="69"/>
      <c r="H26" s="10" t="s">
        <v>83</v>
      </c>
      <c r="I26" s="26" t="s">
        <v>146</v>
      </c>
      <c r="J26" s="26" t="s">
        <v>74</v>
      </c>
      <c r="K26" s="7">
        <f>D10+K11</f>
        <v>13</v>
      </c>
      <c r="L26" s="7">
        <f>E10+L11</f>
        <v>392</v>
      </c>
    </row>
    <row r="27" spans="1:12" ht="21">
      <c r="A27" s="67" t="s">
        <v>82</v>
      </c>
      <c r="B27" s="26" t="s">
        <v>140</v>
      </c>
      <c r="C27" s="81" t="s">
        <v>74</v>
      </c>
      <c r="E27" s="69">
        <v>374</v>
      </c>
      <c r="H27" s="10" t="s">
        <v>84</v>
      </c>
      <c r="I27" s="26" t="s">
        <v>53</v>
      </c>
      <c r="J27" s="26" t="s">
        <v>40</v>
      </c>
      <c r="K27" s="7">
        <f>D13+K8</f>
        <v>12</v>
      </c>
      <c r="L27" s="7">
        <f>E13+L8</f>
        <v>391</v>
      </c>
    </row>
    <row r="28" spans="1:12" ht="21">
      <c r="A28" s="67"/>
      <c r="B28" s="26" t="s">
        <v>141</v>
      </c>
      <c r="C28" s="81"/>
      <c r="E28" s="69"/>
      <c r="H28" s="10" t="s">
        <v>85</v>
      </c>
      <c r="I28" s="26" t="s">
        <v>144</v>
      </c>
      <c r="J28" s="26" t="s">
        <v>134</v>
      </c>
      <c r="K28" s="7">
        <f>D7+K12</f>
        <v>8</v>
      </c>
      <c r="L28" s="7">
        <f>E7+L12</f>
        <v>388</v>
      </c>
    </row>
    <row r="29" spans="1:12" ht="21">
      <c r="A29" s="67" t="s">
        <v>83</v>
      </c>
      <c r="B29" s="26" t="s">
        <v>133</v>
      </c>
      <c r="C29" s="81" t="s">
        <v>134</v>
      </c>
      <c r="E29" s="69">
        <v>365</v>
      </c>
      <c r="H29" s="10" t="s">
        <v>86</v>
      </c>
      <c r="I29" s="26" t="s">
        <v>143</v>
      </c>
      <c r="J29" s="26" t="s">
        <v>74</v>
      </c>
      <c r="K29" s="7">
        <f>D12+K13</f>
        <v>5</v>
      </c>
      <c r="L29" s="7">
        <f>E12+L13</f>
        <v>378</v>
      </c>
    </row>
    <row r="30" spans="1:12" ht="21">
      <c r="A30" s="67"/>
      <c r="B30" s="7" t="s">
        <v>7</v>
      </c>
      <c r="C30" s="81"/>
      <c r="E30" s="69"/>
      <c r="H30" s="10" t="s">
        <v>87</v>
      </c>
      <c r="I30" s="26" t="s">
        <v>141</v>
      </c>
      <c r="J30" s="26" t="s">
        <v>74</v>
      </c>
      <c r="K30" s="7">
        <f>D14+K14</f>
        <v>18</v>
      </c>
      <c r="L30" s="7">
        <f>E14+L14</f>
        <v>337</v>
      </c>
    </row>
    <row r="31" spans="1:12" ht="21">
      <c r="A31" s="67" t="s">
        <v>84</v>
      </c>
      <c r="B31" s="7" t="s">
        <v>51</v>
      </c>
      <c r="C31" s="81" t="s">
        <v>40</v>
      </c>
      <c r="E31" s="69">
        <v>352</v>
      </c>
      <c r="H31" s="10"/>
      <c r="I31" s="26"/>
      <c r="J31" s="26"/>
      <c r="K31" s="7"/>
      <c r="L31" s="7"/>
    </row>
    <row r="32" spans="1:12" ht="21">
      <c r="A32" s="67"/>
      <c r="B32" s="26" t="s">
        <v>53</v>
      </c>
      <c r="C32" s="81"/>
      <c r="E32" s="69"/>
      <c r="I32" s="26"/>
      <c r="J32" s="26"/>
      <c r="K32" s="7"/>
      <c r="L32" s="7"/>
    </row>
    <row r="33" spans="1:12" ht="21">
      <c r="A33" s="67" t="s">
        <v>85</v>
      </c>
      <c r="B33" s="7" t="s">
        <v>139</v>
      </c>
      <c r="C33" s="81" t="s">
        <v>43</v>
      </c>
      <c r="E33" s="69">
        <v>328</v>
      </c>
      <c r="I33" s="26"/>
      <c r="J33" s="26"/>
      <c r="K33" s="7"/>
      <c r="L33" s="7"/>
    </row>
    <row r="34" spans="1:12" ht="21">
      <c r="A34" s="67"/>
      <c r="B34" s="7" t="s">
        <v>142</v>
      </c>
      <c r="C34" s="81"/>
      <c r="E34" s="69"/>
      <c r="I34" s="26"/>
      <c r="J34" s="26"/>
      <c r="K34" s="7"/>
      <c r="L34" s="7"/>
    </row>
  </sheetData>
  <sheetProtection/>
  <autoFilter ref="A5:E19"/>
  <mergeCells count="22">
    <mergeCell ref="A33:A34"/>
    <mergeCell ref="C33:C34"/>
    <mergeCell ref="E33:E34"/>
    <mergeCell ref="A29:A30"/>
    <mergeCell ref="C29:C30"/>
    <mergeCell ref="E29:E30"/>
    <mergeCell ref="A27:A28"/>
    <mergeCell ref="C27:C28"/>
    <mergeCell ref="E27:E28"/>
    <mergeCell ref="A31:A32"/>
    <mergeCell ref="C31:C32"/>
    <mergeCell ref="E31:E32"/>
    <mergeCell ref="H1:K1"/>
    <mergeCell ref="H18:K18"/>
    <mergeCell ref="A25:A26"/>
    <mergeCell ref="C25:C26"/>
    <mergeCell ref="E25:E26"/>
    <mergeCell ref="B1:E1"/>
    <mergeCell ref="F7:F14"/>
    <mergeCell ref="A23:A24"/>
    <mergeCell ref="C23:C24"/>
    <mergeCell ref="E23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="80" zoomScaleNormal="80" zoomScalePageLayoutView="0" workbookViewId="0" topLeftCell="A1">
      <selection activeCell="B1" sqref="B1:E1"/>
    </sheetView>
  </sheetViews>
  <sheetFormatPr defaultColWidth="9.140625" defaultRowHeight="15"/>
  <cols>
    <col min="1" max="1" width="11.8515625" style="0" bestFit="1" customWidth="1"/>
    <col min="2" max="2" width="21.140625" style="0" bestFit="1" customWidth="1"/>
    <col min="3" max="3" width="18.7109375" style="0" customWidth="1"/>
    <col min="5" max="5" width="14.140625" style="0" bestFit="1" customWidth="1"/>
  </cols>
  <sheetData>
    <row r="1" spans="2:8" ht="33.75">
      <c r="B1" s="65" t="s">
        <v>65</v>
      </c>
      <c r="C1" s="65"/>
      <c r="D1" s="65"/>
      <c r="E1" s="65"/>
      <c r="F1" s="2"/>
      <c r="G1" s="2"/>
      <c r="H1" s="2"/>
    </row>
    <row r="5" spans="1:5" s="21" customFormat="1" ht="21">
      <c r="A5" s="20" t="s">
        <v>110</v>
      </c>
      <c r="B5" s="20" t="s">
        <v>66</v>
      </c>
      <c r="C5" s="20" t="s">
        <v>3</v>
      </c>
      <c r="D5" s="20" t="s">
        <v>4</v>
      </c>
      <c r="E5" s="20" t="s">
        <v>5</v>
      </c>
    </row>
    <row r="6" spans="2:5" ht="21.75" thickBot="1">
      <c r="B6" s="7"/>
      <c r="C6" s="7"/>
      <c r="D6" s="7"/>
      <c r="E6" s="7"/>
    </row>
    <row r="7" spans="1:6" ht="21">
      <c r="A7" s="23" t="s">
        <v>80</v>
      </c>
      <c r="B7" s="24" t="s">
        <v>128</v>
      </c>
      <c r="C7" s="24" t="s">
        <v>74</v>
      </c>
      <c r="D7" s="24">
        <v>10</v>
      </c>
      <c r="E7" s="24">
        <v>176</v>
      </c>
      <c r="F7" s="78" t="s">
        <v>148</v>
      </c>
    </row>
    <row r="8" spans="1:6" ht="21">
      <c r="A8" s="25" t="s">
        <v>81</v>
      </c>
      <c r="B8" s="26" t="s">
        <v>68</v>
      </c>
      <c r="C8" s="26" t="s">
        <v>126</v>
      </c>
      <c r="D8" s="26">
        <v>10</v>
      </c>
      <c r="E8" s="26">
        <v>175</v>
      </c>
      <c r="F8" s="79"/>
    </row>
    <row r="9" spans="1:6" ht="21">
      <c r="A9" s="25" t="s">
        <v>82</v>
      </c>
      <c r="B9" s="26" t="s">
        <v>130</v>
      </c>
      <c r="C9" s="26" t="s">
        <v>74</v>
      </c>
      <c r="D9" s="26">
        <v>6</v>
      </c>
      <c r="E9" s="26">
        <v>173</v>
      </c>
      <c r="F9" s="79"/>
    </row>
    <row r="10" spans="1:6" ht="21.75" thickBot="1">
      <c r="A10" s="28" t="s">
        <v>83</v>
      </c>
      <c r="B10" s="29" t="s">
        <v>67</v>
      </c>
      <c r="C10" s="29" t="s">
        <v>126</v>
      </c>
      <c r="D10" s="29">
        <v>7</v>
      </c>
      <c r="E10" s="29">
        <v>173</v>
      </c>
      <c r="F10" s="80"/>
    </row>
    <row r="11" spans="1:5" ht="21">
      <c r="A11" s="10" t="s">
        <v>84</v>
      </c>
      <c r="B11" s="7" t="s">
        <v>129</v>
      </c>
      <c r="C11" s="7" t="s">
        <v>74</v>
      </c>
      <c r="D11" s="7">
        <v>8</v>
      </c>
      <c r="E11" s="7">
        <v>170</v>
      </c>
    </row>
    <row r="12" spans="1:5" ht="21">
      <c r="A12" s="10" t="s">
        <v>85</v>
      </c>
      <c r="B12" s="7" t="s">
        <v>127</v>
      </c>
      <c r="C12" s="7" t="s">
        <v>74</v>
      </c>
      <c r="D12" s="7">
        <v>9</v>
      </c>
      <c r="E12" s="7">
        <v>158</v>
      </c>
    </row>
    <row r="13" spans="2:5" ht="21">
      <c r="B13" s="7"/>
      <c r="C13" s="7"/>
      <c r="D13" s="7"/>
      <c r="E13" s="7"/>
    </row>
    <row r="14" spans="2:5" ht="21">
      <c r="B14" s="7"/>
      <c r="C14" s="7"/>
      <c r="D14" s="7"/>
      <c r="E14" s="7"/>
    </row>
    <row r="15" spans="2:5" ht="33.75">
      <c r="B15" s="65" t="s">
        <v>175</v>
      </c>
      <c r="C15" s="65"/>
      <c r="D15" s="65"/>
      <c r="E15" s="65"/>
    </row>
    <row r="16" spans="2:5" ht="33.75">
      <c r="B16" s="5"/>
      <c r="C16" s="5"/>
      <c r="D16" s="5"/>
      <c r="E16" s="5"/>
    </row>
    <row r="17" spans="1:5" s="21" customFormat="1" ht="21">
      <c r="A17" s="20" t="s">
        <v>110</v>
      </c>
      <c r="B17" s="20" t="s">
        <v>66</v>
      </c>
      <c r="C17" s="20" t="s">
        <v>3</v>
      </c>
      <c r="D17" s="20" t="s">
        <v>4</v>
      </c>
      <c r="E17" s="20" t="s">
        <v>5</v>
      </c>
    </row>
    <row r="18" spans="1:5" s="21" customFormat="1" ht="21">
      <c r="A18" s="20"/>
      <c r="B18" s="20"/>
      <c r="C18" s="20"/>
      <c r="D18" s="20"/>
      <c r="E18" s="20"/>
    </row>
    <row r="19" spans="1:5" ht="21">
      <c r="A19" s="62" t="s">
        <v>80</v>
      </c>
      <c r="B19" s="26" t="s">
        <v>128</v>
      </c>
      <c r="C19" s="26" t="s">
        <v>74</v>
      </c>
      <c r="D19" s="26">
        <v>6</v>
      </c>
      <c r="E19" s="26">
        <v>203</v>
      </c>
    </row>
    <row r="20" spans="1:5" ht="21">
      <c r="A20" s="62" t="s">
        <v>81</v>
      </c>
      <c r="B20" s="26" t="s">
        <v>130</v>
      </c>
      <c r="C20" s="26" t="s">
        <v>74</v>
      </c>
      <c r="D20" s="26">
        <v>5</v>
      </c>
      <c r="E20" s="26">
        <v>185</v>
      </c>
    </row>
    <row r="21" spans="1:5" ht="21">
      <c r="A21" s="62" t="s">
        <v>82</v>
      </c>
      <c r="B21" s="26" t="s">
        <v>67</v>
      </c>
      <c r="C21" s="26" t="s">
        <v>126</v>
      </c>
      <c r="D21" s="26">
        <v>5</v>
      </c>
      <c r="E21" s="26">
        <v>169</v>
      </c>
    </row>
    <row r="22" spans="1:5" ht="21">
      <c r="A22" s="62" t="s">
        <v>83</v>
      </c>
      <c r="B22" s="26" t="s">
        <v>68</v>
      </c>
      <c r="C22" s="26" t="s">
        <v>126</v>
      </c>
      <c r="D22" s="26">
        <v>9</v>
      </c>
      <c r="E22" s="26">
        <v>164</v>
      </c>
    </row>
    <row r="23" spans="1:5" ht="15">
      <c r="A23" s="52"/>
      <c r="B23" s="52"/>
      <c r="C23" s="52"/>
      <c r="D23" s="52"/>
      <c r="E23" s="52"/>
    </row>
    <row r="25" spans="2:5" ht="33.75">
      <c r="B25" s="65" t="s">
        <v>176</v>
      </c>
      <c r="C25" s="65"/>
      <c r="D25" s="65"/>
      <c r="E25" s="65"/>
    </row>
    <row r="27" spans="1:5" ht="21">
      <c r="A27" s="62" t="s">
        <v>80</v>
      </c>
      <c r="B27" s="26" t="s">
        <v>128</v>
      </c>
      <c r="C27" s="26" t="s">
        <v>74</v>
      </c>
      <c r="D27" s="26"/>
      <c r="E27" s="26">
        <f>E19+E7</f>
        <v>379</v>
      </c>
    </row>
    <row r="28" spans="1:5" ht="21">
      <c r="A28" s="62" t="s">
        <v>81</v>
      </c>
      <c r="B28" s="26" t="s">
        <v>130</v>
      </c>
      <c r="C28" s="26" t="s">
        <v>74</v>
      </c>
      <c r="D28" s="26"/>
      <c r="E28" s="26">
        <f>E9+E20</f>
        <v>358</v>
      </c>
    </row>
    <row r="29" spans="1:5" ht="21">
      <c r="A29" s="62" t="s">
        <v>82</v>
      </c>
      <c r="B29" s="26" t="s">
        <v>67</v>
      </c>
      <c r="C29" s="26" t="s">
        <v>126</v>
      </c>
      <c r="D29" s="26"/>
      <c r="E29" s="26">
        <f>E10+E21</f>
        <v>342</v>
      </c>
    </row>
    <row r="30" spans="1:5" ht="21">
      <c r="A30" s="62" t="s">
        <v>83</v>
      </c>
      <c r="B30" s="26" t="s">
        <v>68</v>
      </c>
      <c r="C30" s="26" t="s">
        <v>126</v>
      </c>
      <c r="D30" s="26"/>
      <c r="E30" s="26">
        <f>E8+E22</f>
        <v>339</v>
      </c>
    </row>
  </sheetData>
  <sheetProtection/>
  <mergeCells count="4">
    <mergeCell ref="B1:E1"/>
    <mergeCell ref="F7:F10"/>
    <mergeCell ref="B15:E15"/>
    <mergeCell ref="B25:E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Dzüll</dc:creator>
  <cp:keywords/>
  <dc:description/>
  <cp:lastModifiedBy>Dumy</cp:lastModifiedBy>
  <cp:lastPrinted>2010-08-08T11:21:21Z</cp:lastPrinted>
  <dcterms:created xsi:type="dcterms:W3CDTF">2010-08-07T07:32:09Z</dcterms:created>
  <dcterms:modified xsi:type="dcterms:W3CDTF">2010-08-09T16:22:12Z</dcterms:modified>
  <cp:category/>
  <cp:version/>
  <cp:contentType/>
  <cp:contentStatus/>
</cp:coreProperties>
</file>